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ata\Desktop\2020 Izvještaji\"/>
    </mc:Choice>
  </mc:AlternateContent>
  <bookViews>
    <workbookView xWindow="0" yWindow="0" windowWidth="28800" windowHeight="12300"/>
  </bookViews>
  <sheets>
    <sheet name="1-12-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3" i="1"/>
  <c r="F33" i="1"/>
  <c r="G31" i="1"/>
  <c r="F31" i="1"/>
  <c r="E31" i="1"/>
  <c r="D31" i="1"/>
  <c r="C31" i="1"/>
  <c r="G30" i="1"/>
  <c r="F30" i="1"/>
  <c r="G29" i="1"/>
  <c r="F29" i="1"/>
  <c r="G28" i="1"/>
  <c r="F28" i="1"/>
  <c r="G27" i="1"/>
  <c r="F27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E17" i="1"/>
  <c r="E32" i="1" s="1"/>
  <c r="D17" i="1"/>
  <c r="C17" i="1"/>
  <c r="C32" i="1" s="1"/>
  <c r="C34" i="1" s="1"/>
  <c r="F16" i="1"/>
  <c r="G15" i="1"/>
  <c r="F15" i="1"/>
  <c r="F14" i="1"/>
  <c r="G13" i="1"/>
  <c r="F13" i="1"/>
  <c r="G12" i="1"/>
  <c r="F12" i="1"/>
  <c r="F10" i="1"/>
  <c r="G9" i="1"/>
  <c r="F9" i="1"/>
  <c r="G8" i="1"/>
  <c r="F8" i="1"/>
  <c r="G32" i="1" l="1"/>
  <c r="E34" i="1"/>
  <c r="F32" i="1"/>
  <c r="F17" i="1"/>
  <c r="G17" i="1"/>
  <c r="F34" i="1" l="1"/>
  <c r="G34" i="1"/>
</calcChain>
</file>

<file path=xl/sharedStrings.xml><?xml version="1.0" encoding="utf-8"?>
<sst xmlns="http://schemas.openxmlformats.org/spreadsheetml/2006/main" count="49" uniqueCount="40">
  <si>
    <t>IZVJEŠTAJ O FINANCIJSKOM POSLOVANJU I  IZVRŠENJU FINANCIJSKOG PLANA     01.01. - 31.12.2020. G.</t>
  </si>
  <si>
    <t>KLASA</t>
  </si>
  <si>
    <t>PRIHOD/RASHOD</t>
  </si>
  <si>
    <t>OSTVARENO 2019.G.</t>
  </si>
  <si>
    <t>PLANIRANO 2020.G.</t>
  </si>
  <si>
    <t>OSTVARENO      01.01.-31.12.2020.</t>
  </si>
  <si>
    <t>INDEKS 2020/2019</t>
  </si>
  <si>
    <t>INDEKS PLAN/OSTV.</t>
  </si>
  <si>
    <t>6=4/3*100</t>
  </si>
  <si>
    <t>7=4/5*100</t>
  </si>
  <si>
    <t>Izvor financiranja: OPĆI I VLASTITI  PRIHODI I PRIMICI</t>
  </si>
  <si>
    <t>Pomoći od izvanproračunskih korisnika</t>
  </si>
  <si>
    <t>--</t>
  </si>
  <si>
    <t>Pomoći izravnanja za dec. funkcije</t>
  </si>
  <si>
    <t>Pomoći iz nenadležnog proračuna (MZO)</t>
  </si>
  <si>
    <t>Pomoći temeljem prijenosa EU sredstava (Mozaik)</t>
  </si>
  <si>
    <t>Prihodi od financijske imovine (kamate)</t>
  </si>
  <si>
    <t>Prihodi od nefinancijske imovine</t>
  </si>
  <si>
    <t>Prihodi po posebnim propisima (ref. štete, uč.za pov.tr.obr…)</t>
  </si>
  <si>
    <t>Prihodi od prodaje usluga (najam prostora)</t>
  </si>
  <si>
    <t xml:space="preserve">Donacije  pravnih i fiz. osoba izvan proračuna </t>
  </si>
  <si>
    <t>Prihod iz nadležnog proračuna (ŽI)</t>
  </si>
  <si>
    <t>Prodaja stanova na kojima postoji stanarsko pravo</t>
  </si>
  <si>
    <t>UKUPNI  PRIHODI</t>
  </si>
  <si>
    <t>RASHODI POSLOVANJA</t>
  </si>
  <si>
    <t>PLAĆE</t>
  </si>
  <si>
    <t xml:space="preserve">OSTALI RASHODI ZA ZAPOSLENE (PRIG. NAGRADE, POMOĆI, REGRES..) </t>
  </si>
  <si>
    <t>DOPRINOSI NA PLAĆE</t>
  </si>
  <si>
    <t>NAKNADE TROŠKOVA ZAPOSLENIH</t>
  </si>
  <si>
    <t>RASHODI ZA MATERIJAL I ENERGIJU</t>
  </si>
  <si>
    <t>RASHODI ZA USLUGE</t>
  </si>
  <si>
    <t>NAKNADA OSOBAMA IZVAN RADNOG ODNOSA(volonter)</t>
  </si>
  <si>
    <t>OSTALI NESPOMENUTI RASHODI POSLOVANJA</t>
  </si>
  <si>
    <t>FINANCIJSKI RASHODI</t>
  </si>
  <si>
    <t>POSTROJENJA I OPREMA</t>
  </si>
  <si>
    <t>KNJIGE ZA KNJIŽNICU</t>
  </si>
  <si>
    <t>UKUPNI   RASHODI</t>
  </si>
  <si>
    <t xml:space="preserve">VIŠAK PRIHODA POSLOVANJA </t>
  </si>
  <si>
    <t>VIŠAK PRIHODA PRENESEN IZ PRETHODNE GODINE</t>
  </si>
  <si>
    <t>VIŠAK  PRIHODA RASPOLOŽIV U IDUĆOJ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</si>
</sst>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6"/>
      <name val="Times New Roman"/>
      <family val="1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shrinkToFit="1"/>
    </xf>
    <xf numFmtId="3" fontId="2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 shrinkToFi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shrinkToFit="1"/>
    </xf>
    <xf numFmtId="3" fontId="2" fillId="0" borderId="1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shrinkToFit="1"/>
    </xf>
    <xf numFmtId="3" fontId="5" fillId="0" borderId="1" xfId="0" applyNumberFormat="1" applyFont="1" applyBorder="1" applyAlignment="1">
      <alignment horizontal="right"/>
    </xf>
    <xf numFmtId="4" fontId="5" fillId="0" borderId="1" xfId="0" quotePrefix="1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shrinkToFit="1"/>
    </xf>
    <xf numFmtId="3" fontId="2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shrinkToFit="1"/>
    </xf>
    <xf numFmtId="3" fontId="2" fillId="0" borderId="7" xfId="0" applyNumberFormat="1" applyFont="1" applyBorder="1" applyAlignment="1">
      <alignment horizontal="right" shrinkToFit="1"/>
    </xf>
    <xf numFmtId="3" fontId="2" fillId="0" borderId="7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shrinkToFit="1"/>
    </xf>
    <xf numFmtId="3" fontId="1" fillId="0" borderId="1" xfId="0" applyNumberFormat="1" applyFont="1" applyBorder="1" applyAlignment="1">
      <alignment horizontal="right" shrinkToFit="1"/>
    </xf>
    <xf numFmtId="3" fontId="1" fillId="0" borderId="1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shrinkToFit="1"/>
    </xf>
    <xf numFmtId="3" fontId="2" fillId="0" borderId="8" xfId="0" applyNumberFormat="1" applyFont="1" applyBorder="1" applyAlignment="1">
      <alignment horizontal="right" shrinkToFit="1"/>
    </xf>
    <xf numFmtId="3" fontId="2" fillId="0" borderId="8" xfId="0" applyNumberFormat="1" applyFont="1" applyBorder="1"/>
    <xf numFmtId="3" fontId="2" fillId="0" borderId="1" xfId="0" applyNumberFormat="1" applyFont="1" applyBorder="1" applyAlignment="1">
      <alignment shrinkToFit="1"/>
    </xf>
    <xf numFmtId="0" fontId="2" fillId="0" borderId="7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38" sqref="C38"/>
    </sheetView>
  </sheetViews>
  <sheetFormatPr defaultRowHeight="15" x14ac:dyDescent="0.25"/>
  <cols>
    <col min="1" max="1" width="7.140625" bestFit="1" customWidth="1"/>
    <col min="2" max="2" width="62.5703125" bestFit="1" customWidth="1"/>
    <col min="3" max="3" width="19.140625" bestFit="1" customWidth="1"/>
    <col min="4" max="4" width="9" bestFit="1" customWidth="1"/>
    <col min="5" max="5" width="8.85546875" bestFit="1" customWidth="1"/>
    <col min="6" max="6" width="8.5703125" bestFit="1" customWidth="1"/>
    <col min="7" max="7" width="9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4"/>
      <c r="F2" s="2"/>
      <c r="G2" s="2"/>
    </row>
    <row r="3" spans="1:7" ht="63.75" x14ac:dyDescent="0.25">
      <c r="A3" s="5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10" t="s">
        <v>7</v>
      </c>
    </row>
    <row r="4" spans="1:7" x14ac:dyDescent="0.25">
      <c r="A4" s="11">
        <v>1</v>
      </c>
      <c r="B4" s="12">
        <v>2</v>
      </c>
      <c r="C4" s="12">
        <v>3</v>
      </c>
      <c r="D4" s="12">
        <v>4</v>
      </c>
      <c r="E4" s="13">
        <v>5</v>
      </c>
      <c r="F4" s="11" t="s">
        <v>8</v>
      </c>
      <c r="G4" s="14" t="s">
        <v>9</v>
      </c>
    </row>
    <row r="5" spans="1:7" x14ac:dyDescent="0.25">
      <c r="A5" s="15" t="s">
        <v>10</v>
      </c>
      <c r="B5" s="16"/>
      <c r="C5" s="17"/>
      <c r="D5" s="18"/>
      <c r="E5" s="18"/>
      <c r="F5" s="18"/>
      <c r="G5" s="19"/>
    </row>
    <row r="6" spans="1:7" x14ac:dyDescent="0.25">
      <c r="A6" s="20">
        <v>634</v>
      </c>
      <c r="B6" s="21" t="s">
        <v>11</v>
      </c>
      <c r="C6" s="18">
        <v>0</v>
      </c>
      <c r="D6" s="18">
        <v>0</v>
      </c>
      <c r="E6" s="22">
        <v>1500</v>
      </c>
      <c r="F6" s="23" t="s">
        <v>12</v>
      </c>
      <c r="G6" s="24" t="s">
        <v>12</v>
      </c>
    </row>
    <row r="7" spans="1:7" x14ac:dyDescent="0.25">
      <c r="A7" s="25">
        <v>635</v>
      </c>
      <c r="B7" s="26" t="s">
        <v>13</v>
      </c>
      <c r="C7" s="19">
        <v>0</v>
      </c>
      <c r="D7" s="19">
        <v>0</v>
      </c>
      <c r="E7" s="27">
        <v>0</v>
      </c>
      <c r="F7" s="23" t="s">
        <v>12</v>
      </c>
      <c r="G7" s="24" t="s">
        <v>12</v>
      </c>
    </row>
    <row r="8" spans="1:7" x14ac:dyDescent="0.25">
      <c r="A8" s="25">
        <v>636</v>
      </c>
      <c r="B8" s="26" t="s">
        <v>14</v>
      </c>
      <c r="C8" s="19">
        <v>4567197</v>
      </c>
      <c r="D8" s="19">
        <v>4466737</v>
      </c>
      <c r="E8" s="27">
        <v>4791445</v>
      </c>
      <c r="F8" s="28">
        <f t="shared" ref="F8:F34" si="0">E8/C8*100</f>
        <v>104.90996994436632</v>
      </c>
      <c r="G8" s="29">
        <f t="shared" ref="G8:G34" si="1">E8/D8*100</f>
        <v>107.26946762256206</v>
      </c>
    </row>
    <row r="9" spans="1:7" x14ac:dyDescent="0.25">
      <c r="A9" s="25">
        <v>638</v>
      </c>
      <c r="B9" s="26" t="s">
        <v>15</v>
      </c>
      <c r="C9" s="19">
        <v>144354</v>
      </c>
      <c r="D9" s="19">
        <v>114000</v>
      </c>
      <c r="E9" s="27">
        <v>107560</v>
      </c>
      <c r="F9" s="28">
        <f t="shared" si="0"/>
        <v>74.511270903473402</v>
      </c>
      <c r="G9" s="29">
        <f t="shared" si="1"/>
        <v>94.350877192982452</v>
      </c>
    </row>
    <row r="10" spans="1:7" x14ac:dyDescent="0.25">
      <c r="A10" s="25">
        <v>641</v>
      </c>
      <c r="B10" s="26" t="s">
        <v>16</v>
      </c>
      <c r="C10" s="19">
        <v>7</v>
      </c>
      <c r="D10" s="19">
        <v>0</v>
      </c>
      <c r="E10" s="27">
        <v>10</v>
      </c>
      <c r="F10" s="28">
        <f t="shared" si="0"/>
        <v>142.85714285714286</v>
      </c>
      <c r="G10" s="30" t="s">
        <v>12</v>
      </c>
    </row>
    <row r="11" spans="1:7" x14ac:dyDescent="0.25">
      <c r="A11" s="25">
        <v>642</v>
      </c>
      <c r="B11" s="26" t="s">
        <v>17</v>
      </c>
      <c r="C11" s="19">
        <v>0</v>
      </c>
      <c r="D11" s="19">
        <v>0</v>
      </c>
      <c r="E11" s="27">
        <v>0</v>
      </c>
      <c r="F11" s="23" t="s">
        <v>12</v>
      </c>
      <c r="G11" s="30" t="s">
        <v>12</v>
      </c>
    </row>
    <row r="12" spans="1:7" x14ac:dyDescent="0.25">
      <c r="A12" s="25">
        <v>652</v>
      </c>
      <c r="B12" s="26" t="s">
        <v>18</v>
      </c>
      <c r="C12" s="19">
        <v>57939</v>
      </c>
      <c r="D12" s="19">
        <v>5280</v>
      </c>
      <c r="E12" s="27">
        <v>34563</v>
      </c>
      <c r="F12" s="28">
        <f t="shared" si="0"/>
        <v>59.654118987210694</v>
      </c>
      <c r="G12" s="29">
        <f t="shared" si="1"/>
        <v>654.60227272727275</v>
      </c>
    </row>
    <row r="13" spans="1:7" x14ac:dyDescent="0.25">
      <c r="A13" s="25">
        <v>661</v>
      </c>
      <c r="B13" s="26" t="s">
        <v>19</v>
      </c>
      <c r="C13" s="19">
        <v>39608</v>
      </c>
      <c r="D13" s="19">
        <v>10000</v>
      </c>
      <c r="E13" s="27">
        <v>21800</v>
      </c>
      <c r="F13" s="28">
        <f t="shared" si="0"/>
        <v>55.039385982629774</v>
      </c>
      <c r="G13" s="29">
        <f t="shared" si="1"/>
        <v>218.00000000000003</v>
      </c>
    </row>
    <row r="14" spans="1:7" x14ac:dyDescent="0.25">
      <c r="A14" s="25">
        <v>663</v>
      </c>
      <c r="B14" s="26" t="s">
        <v>20</v>
      </c>
      <c r="C14" s="19">
        <v>17252</v>
      </c>
      <c r="D14" s="19">
        <v>0</v>
      </c>
      <c r="E14" s="27">
        <v>0</v>
      </c>
      <c r="F14" s="28">
        <f t="shared" si="0"/>
        <v>0</v>
      </c>
      <c r="G14" s="30" t="s">
        <v>12</v>
      </c>
    </row>
    <row r="15" spans="1:7" x14ac:dyDescent="0.25">
      <c r="A15" s="25">
        <v>671</v>
      </c>
      <c r="B15" s="26" t="s">
        <v>21</v>
      </c>
      <c r="C15" s="19">
        <v>539860</v>
      </c>
      <c r="D15" s="19">
        <v>478770</v>
      </c>
      <c r="E15" s="27">
        <v>462307</v>
      </c>
      <c r="F15" s="28">
        <f t="shared" si="0"/>
        <v>85.634608972696626</v>
      </c>
      <c r="G15" s="29">
        <f t="shared" si="1"/>
        <v>96.561396912922689</v>
      </c>
    </row>
    <row r="16" spans="1:7" x14ac:dyDescent="0.25">
      <c r="A16" s="31">
        <v>721</v>
      </c>
      <c r="B16" s="32" t="s">
        <v>22</v>
      </c>
      <c r="C16" s="33">
        <v>7477</v>
      </c>
      <c r="D16" s="33">
        <v>504</v>
      </c>
      <c r="E16" s="34">
        <v>546</v>
      </c>
      <c r="F16" s="28">
        <f t="shared" si="0"/>
        <v>7.3023940082920955</v>
      </c>
      <c r="G16" s="30" t="s">
        <v>12</v>
      </c>
    </row>
    <row r="17" spans="1:7" x14ac:dyDescent="0.25">
      <c r="A17" s="35"/>
      <c r="B17" s="36" t="s">
        <v>23</v>
      </c>
      <c r="C17" s="37">
        <f>SUM(C6:C16)</f>
        <v>5373694</v>
      </c>
      <c r="D17" s="37">
        <f>SUM(D6:D16)</f>
        <v>5075291</v>
      </c>
      <c r="E17" s="38">
        <f>SUM(E6:E16)</f>
        <v>5419731</v>
      </c>
      <c r="F17" s="28">
        <f t="shared" si="0"/>
        <v>100.85671048630607</v>
      </c>
      <c r="G17" s="29">
        <f t="shared" si="1"/>
        <v>106.7866059305762</v>
      </c>
    </row>
    <row r="18" spans="1:7" x14ac:dyDescent="0.25">
      <c r="A18" s="39"/>
      <c r="B18" s="40"/>
      <c r="C18" s="41"/>
      <c r="D18" s="41"/>
      <c r="E18" s="42"/>
      <c r="F18" s="28"/>
      <c r="G18" s="29"/>
    </row>
    <row r="19" spans="1:7" x14ac:dyDescent="0.25">
      <c r="A19" s="39"/>
      <c r="B19" s="40" t="s">
        <v>24</v>
      </c>
      <c r="C19" s="41"/>
      <c r="D19" s="41"/>
      <c r="E19" s="42"/>
      <c r="F19" s="28"/>
      <c r="G19" s="29"/>
    </row>
    <row r="20" spans="1:7" x14ac:dyDescent="0.25">
      <c r="A20" s="25">
        <v>311</v>
      </c>
      <c r="B20" s="26" t="s">
        <v>25</v>
      </c>
      <c r="C20" s="19">
        <v>3791509</v>
      </c>
      <c r="D20" s="19">
        <v>3874535</v>
      </c>
      <c r="E20" s="27">
        <v>4128174</v>
      </c>
      <c r="F20" s="28">
        <f t="shared" si="0"/>
        <v>108.87944615191472</v>
      </c>
      <c r="G20" s="29">
        <f t="shared" si="1"/>
        <v>106.54630813762166</v>
      </c>
    </row>
    <row r="21" spans="1:7" x14ac:dyDescent="0.25">
      <c r="A21" s="39">
        <v>312</v>
      </c>
      <c r="B21" s="40" t="s">
        <v>26</v>
      </c>
      <c r="C21" s="41">
        <v>119280</v>
      </c>
      <c r="D21" s="41">
        <v>116000</v>
      </c>
      <c r="E21" s="42">
        <v>150915</v>
      </c>
      <c r="F21" s="28">
        <f t="shared" si="0"/>
        <v>126.52162977867204</v>
      </c>
      <c r="G21" s="29">
        <f t="shared" si="1"/>
        <v>130.09913793103451</v>
      </c>
    </row>
    <row r="22" spans="1:7" x14ac:dyDescent="0.25">
      <c r="A22" s="25">
        <v>313</v>
      </c>
      <c r="B22" s="26" t="s">
        <v>27</v>
      </c>
      <c r="C22" s="19">
        <v>624725</v>
      </c>
      <c r="D22" s="19">
        <v>636000</v>
      </c>
      <c r="E22" s="27">
        <v>669180</v>
      </c>
      <c r="F22" s="28">
        <f t="shared" si="0"/>
        <v>107.11593100964424</v>
      </c>
      <c r="G22" s="29">
        <f t="shared" si="1"/>
        <v>105.21698113207547</v>
      </c>
    </row>
    <row r="23" spans="1:7" x14ac:dyDescent="0.25">
      <c r="A23" s="25">
        <v>321</v>
      </c>
      <c r="B23" s="26" t="s">
        <v>28</v>
      </c>
      <c r="C23" s="19">
        <v>170282</v>
      </c>
      <c r="D23" s="19">
        <v>69809</v>
      </c>
      <c r="E23" s="27">
        <v>64591</v>
      </c>
      <c r="F23" s="28">
        <f t="shared" si="0"/>
        <v>37.931783746960924</v>
      </c>
      <c r="G23" s="29">
        <f t="shared" si="1"/>
        <v>92.525319084931752</v>
      </c>
    </row>
    <row r="24" spans="1:7" x14ac:dyDescent="0.25">
      <c r="A24" s="25">
        <v>322</v>
      </c>
      <c r="B24" s="26" t="s">
        <v>29</v>
      </c>
      <c r="C24" s="19">
        <v>186945</v>
      </c>
      <c r="D24" s="19">
        <v>151953</v>
      </c>
      <c r="E24" s="27">
        <v>187178</v>
      </c>
      <c r="F24" s="28">
        <f t="shared" si="0"/>
        <v>100.12463558800717</v>
      </c>
      <c r="G24" s="29">
        <f t="shared" si="1"/>
        <v>123.18151007219338</v>
      </c>
    </row>
    <row r="25" spans="1:7" x14ac:dyDescent="0.25">
      <c r="A25" s="25">
        <v>323</v>
      </c>
      <c r="B25" s="43" t="s">
        <v>30</v>
      </c>
      <c r="C25" s="19">
        <v>295444</v>
      </c>
      <c r="D25" s="19">
        <v>292332</v>
      </c>
      <c r="E25" s="27">
        <v>250965</v>
      </c>
      <c r="F25" s="28">
        <f t="shared" si="0"/>
        <v>84.945031884214941</v>
      </c>
      <c r="G25" s="29">
        <f t="shared" si="1"/>
        <v>85.849308320676485</v>
      </c>
    </row>
    <row r="26" spans="1:7" x14ac:dyDescent="0.25">
      <c r="A26" s="25">
        <v>324</v>
      </c>
      <c r="B26" s="26" t="s">
        <v>31</v>
      </c>
      <c r="C26" s="19">
        <v>300</v>
      </c>
      <c r="D26" s="19">
        <v>0</v>
      </c>
      <c r="E26" s="27">
        <v>0</v>
      </c>
      <c r="F26" s="28">
        <f t="shared" si="0"/>
        <v>0</v>
      </c>
      <c r="G26" s="30" t="s">
        <v>12</v>
      </c>
    </row>
    <row r="27" spans="1:7" x14ac:dyDescent="0.25">
      <c r="A27" s="25">
        <v>329</v>
      </c>
      <c r="B27" s="26" t="s">
        <v>32</v>
      </c>
      <c r="C27" s="19">
        <v>27987</v>
      </c>
      <c r="D27" s="19">
        <v>25644</v>
      </c>
      <c r="E27" s="27">
        <v>17873</v>
      </c>
      <c r="F27" s="28">
        <f t="shared" si="0"/>
        <v>63.86179297530996</v>
      </c>
      <c r="G27" s="29">
        <f t="shared" si="1"/>
        <v>69.696615192637651</v>
      </c>
    </row>
    <row r="28" spans="1:7" x14ac:dyDescent="0.25">
      <c r="A28" s="25">
        <v>343</v>
      </c>
      <c r="B28" s="26" t="s">
        <v>33</v>
      </c>
      <c r="C28" s="19">
        <v>7028</v>
      </c>
      <c r="D28" s="19">
        <v>6700</v>
      </c>
      <c r="E28" s="27">
        <v>6215</v>
      </c>
      <c r="F28" s="28">
        <f t="shared" si="0"/>
        <v>88.431986340352879</v>
      </c>
      <c r="G28" s="29">
        <f t="shared" si="1"/>
        <v>92.761194029850742</v>
      </c>
    </row>
    <row r="29" spans="1:7" x14ac:dyDescent="0.25">
      <c r="A29" s="25">
        <v>422</v>
      </c>
      <c r="B29" s="26" t="s">
        <v>34</v>
      </c>
      <c r="C29" s="19">
        <v>89871</v>
      </c>
      <c r="D29" s="19">
        <v>62103</v>
      </c>
      <c r="E29" s="27">
        <v>22836</v>
      </c>
      <c r="F29" s="28">
        <f t="shared" si="0"/>
        <v>25.40975398070568</v>
      </c>
      <c r="G29" s="29">
        <f t="shared" si="1"/>
        <v>36.771170474856284</v>
      </c>
    </row>
    <row r="30" spans="1:7" x14ac:dyDescent="0.25">
      <c r="A30" s="44">
        <v>424</v>
      </c>
      <c r="B30" s="32" t="s">
        <v>35</v>
      </c>
      <c r="C30" s="33">
        <v>12571</v>
      </c>
      <c r="D30" s="33">
        <v>2000</v>
      </c>
      <c r="E30" s="34">
        <v>11556</v>
      </c>
      <c r="F30" s="28">
        <f t="shared" si="0"/>
        <v>91.925861108901444</v>
      </c>
      <c r="G30" s="29">
        <f t="shared" si="1"/>
        <v>577.79999999999995</v>
      </c>
    </row>
    <row r="31" spans="1:7" x14ac:dyDescent="0.25">
      <c r="A31" s="25"/>
      <c r="B31" s="36" t="s">
        <v>36</v>
      </c>
      <c r="C31" s="37">
        <f>SUM(C20:C30)</f>
        <v>5325942</v>
      </c>
      <c r="D31" s="37">
        <f>SUM(D20:D30)</f>
        <v>5237076</v>
      </c>
      <c r="E31" s="38">
        <f>SUM(E20:E30)</f>
        <v>5509483</v>
      </c>
      <c r="F31" s="28">
        <f t="shared" si="0"/>
        <v>103.44616971044746</v>
      </c>
      <c r="G31" s="29">
        <f t="shared" si="1"/>
        <v>105.20150939188204</v>
      </c>
    </row>
    <row r="32" spans="1:7" x14ac:dyDescent="0.25">
      <c r="A32" s="25"/>
      <c r="B32" s="26" t="s">
        <v>37</v>
      </c>
      <c r="C32" s="37">
        <f>C17-C31</f>
        <v>47752</v>
      </c>
      <c r="D32" s="19">
        <v>0</v>
      </c>
      <c r="E32" s="38">
        <f>E17-E31</f>
        <v>-89752</v>
      </c>
      <c r="F32" s="28">
        <f t="shared" si="0"/>
        <v>-187.9544312280114</v>
      </c>
      <c r="G32" s="29" t="e">
        <f t="shared" si="1"/>
        <v>#DIV/0!</v>
      </c>
    </row>
    <row r="33" spans="1:7" x14ac:dyDescent="0.25">
      <c r="A33" s="25"/>
      <c r="B33" s="36" t="s">
        <v>38</v>
      </c>
      <c r="C33" s="37">
        <v>114033</v>
      </c>
      <c r="D33" s="37">
        <v>161785</v>
      </c>
      <c r="E33" s="38">
        <v>152972</v>
      </c>
      <c r="F33" s="28">
        <f t="shared" si="0"/>
        <v>134.14713284750906</v>
      </c>
      <c r="G33" s="29">
        <f t="shared" si="1"/>
        <v>94.55264703155423</v>
      </c>
    </row>
    <row r="34" spans="1:7" x14ac:dyDescent="0.25">
      <c r="A34" s="25"/>
      <c r="B34" s="26" t="s">
        <v>39</v>
      </c>
      <c r="C34" s="37">
        <f>C32+C33</f>
        <v>161785</v>
      </c>
      <c r="D34" s="37">
        <f>D32+D33</f>
        <v>161785</v>
      </c>
      <c r="E34" s="38">
        <f>E32+E33</f>
        <v>63220</v>
      </c>
      <c r="F34" s="28">
        <f t="shared" si="0"/>
        <v>39.076552214358564</v>
      </c>
      <c r="G34" s="29">
        <f t="shared" si="1"/>
        <v>39.076552214358564</v>
      </c>
    </row>
  </sheetData>
  <mergeCells count="2">
    <mergeCell ref="A1:G1"/>
    <mergeCell ref="A5:B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1-12-2020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cp:lastPrinted>2021-01-29T10:10:57Z</cp:lastPrinted>
  <dcterms:created xsi:type="dcterms:W3CDTF">2021-01-29T10:08:09Z</dcterms:created>
  <dcterms:modified xsi:type="dcterms:W3CDTF">2021-01-29T10:12:13Z</dcterms:modified>
</cp:coreProperties>
</file>