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9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PRIHODA'!$A$1:$H$50</definedName>
  </definedNames>
  <calcPr fullCalcOnLoad="1"/>
</workbook>
</file>

<file path=xl/sharedStrings.xml><?xml version="1.0" encoding="utf-8"?>
<sst xmlns="http://schemas.openxmlformats.org/spreadsheetml/2006/main" count="528" uniqueCount="148">
  <si>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</si>
  <si>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</si>
  <si>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</si>
  <si>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</si>
  <si>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</si>
  <si>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</si>
  <si>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</si>
  <si>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</si>
  <si>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</si>
  <si>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</si>
  <si>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</si>
  <si>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</si>
  <si>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</si>
  <si>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</si>
  <si>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</si>
  <si>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</si>
  <si>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</si>
  <si>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</si>
  <si>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</si>
  <si>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</si>
  <si>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</si>
  <si>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</si>
  <si>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</si>
  <si>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</si>
  <si>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</si>
  <si>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</si>
  <si>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</si>
  <si>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</si>
  <si>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</si>
  <si>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</si>
  <si>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</si>
  <si>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</si>
  <si>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</si>
  <si>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</si>
  <si>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</si>
  <si>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</si>
  <si>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</si>
  <si>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</si>
  <si>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</si>
  <si>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</si>
  <si>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</si>
  <si>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</si>
  <si>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</si>
  <si>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</si>
  <si>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</si>
  <si>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</si>
  <si>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</si>
  <si>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</si>
  <si>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</si>
  <si>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2021.</t>
  </si>
  <si>
    <t>PRIJEDLOG PLANA ZA 2022.</t>
  </si>
  <si>
    <t>Rashodi poslovanja</t>
  </si>
  <si>
    <t>Oznaka                           rač. iz                                      računskog                                         plana</t>
  </si>
  <si>
    <t>MZO</t>
  </si>
  <si>
    <t>ŽI</t>
  </si>
  <si>
    <t>JAVNE POTREBE U ŠKOLSTVU</t>
  </si>
  <si>
    <t>A110101</t>
  </si>
  <si>
    <t>Troškovi zaposlenika</t>
  </si>
  <si>
    <t>Ostali nespom. rashodi (nak.za nez)</t>
  </si>
  <si>
    <t>REDOVNA DJELATNOST SREDNJIH ŠKOLA  - minimalni standardi</t>
  </si>
  <si>
    <t>A220101</t>
  </si>
  <si>
    <t>Materijalni troškovi po ktriterijima</t>
  </si>
  <si>
    <t>Ostali nespomenuti troškovi poslovanja</t>
  </si>
  <si>
    <t>Financijski rashodi</t>
  </si>
  <si>
    <t>A220102</t>
  </si>
  <si>
    <t>Materijalni troškovi po stvarnom trošku</t>
  </si>
  <si>
    <t>A220103</t>
  </si>
  <si>
    <t>Materijalni troškovi - drugi izvori</t>
  </si>
  <si>
    <t xml:space="preserve">izvor: </t>
  </si>
  <si>
    <t>32400 - Vlastiti prihodi</t>
  </si>
  <si>
    <t>izvor:</t>
  </si>
  <si>
    <t>48007 - decentralizirana sredstva za SŠ</t>
  </si>
  <si>
    <t>Rashodi za nabavu nef. imovine</t>
  </si>
  <si>
    <t>Postojenja i oprema</t>
  </si>
  <si>
    <t>Knjige</t>
  </si>
  <si>
    <t>47400 - Prihodi za posebne namjene</t>
  </si>
  <si>
    <t>PROGRAMI OBRAZOVANJA IZNAD STANDARDA</t>
  </si>
  <si>
    <t>A230102</t>
  </si>
  <si>
    <t>Županijska natjecanja</t>
  </si>
  <si>
    <t>Nenamjenski prihodi i primici</t>
  </si>
  <si>
    <t>A230104</t>
  </si>
  <si>
    <t>Pomoćnici u nastavi</t>
  </si>
  <si>
    <t>58400 Ostale institucije za SŠ</t>
  </si>
  <si>
    <t>A230122</t>
  </si>
  <si>
    <t>Psiholog</t>
  </si>
  <si>
    <t>53086 HZZ za proračunske korisnike</t>
  </si>
  <si>
    <t>Plaće za pripravnika</t>
  </si>
  <si>
    <t>A230162</t>
  </si>
  <si>
    <t>Naknade za ŽSV</t>
  </si>
  <si>
    <t xml:space="preserve">53082 - MZO </t>
  </si>
  <si>
    <t>A230170</t>
  </si>
  <si>
    <t>Učenička zadruga</t>
  </si>
  <si>
    <t xml:space="preserve">32400 Vlastiti prihodi </t>
  </si>
  <si>
    <t>11001 - Nenamjenski prihodi i primici</t>
  </si>
  <si>
    <t>A230184</t>
  </si>
  <si>
    <t>Zavičajna nastava</t>
  </si>
  <si>
    <t>A230199</t>
  </si>
  <si>
    <t>Školska shema</t>
  </si>
  <si>
    <t xml:space="preserve">53060 Ministarstvo poljoprivrede </t>
  </si>
  <si>
    <t>A230204</t>
  </si>
  <si>
    <t>Provedba kurikuluma</t>
  </si>
  <si>
    <t>53082 MZO</t>
  </si>
  <si>
    <t>T907801</t>
  </si>
  <si>
    <t>Provedba projekta Mozaik 3</t>
  </si>
  <si>
    <t>51200 Europski socijalni fond putem ŽI</t>
  </si>
  <si>
    <t>Plaće</t>
  </si>
  <si>
    <t>MOZAIK 3</t>
  </si>
  <si>
    <t>OPREMANJE U SREDNJIM ŠKOLAMA</t>
  </si>
  <si>
    <t>K240602</t>
  </si>
  <si>
    <t>Školski namještaj i oprema</t>
  </si>
  <si>
    <t>11001 Nenamjenski prihodi i primici</t>
  </si>
  <si>
    <t>Knjige u knjižnici</t>
  </si>
  <si>
    <t>53082 MZO za proračunske korisnike</t>
  </si>
  <si>
    <t>EKONOMSKA ŠKOLA PULA</t>
  </si>
  <si>
    <t>izvor</t>
  </si>
  <si>
    <t>47400 Prihodi za posebne namjene</t>
  </si>
  <si>
    <t>Programi obrazovanja iznad stand.</t>
  </si>
  <si>
    <t xml:space="preserve"> 48007 Decentralizirana sredstva za SŠ</t>
  </si>
  <si>
    <t xml:space="preserve"> 53082 MZO</t>
  </si>
  <si>
    <t>Državni proračun</t>
  </si>
  <si>
    <t>Županijski proračun</t>
  </si>
  <si>
    <t xml:space="preserve">Pomoći </t>
  </si>
  <si>
    <t>53082 - MZO</t>
  </si>
  <si>
    <t>Postrojenja i oprema</t>
  </si>
  <si>
    <t>A230148</t>
  </si>
  <si>
    <t>Financiranje učenika s posebnim potrebama</t>
  </si>
  <si>
    <t>Rashodi za usluge (prijevoz učenika)</t>
  </si>
  <si>
    <t>A230171</t>
  </si>
  <si>
    <t>Školska spotrska društva</t>
  </si>
  <si>
    <t>Usluge prijevoza</t>
  </si>
  <si>
    <t>A230201</t>
  </si>
  <si>
    <t>E - škole</t>
  </si>
  <si>
    <t>53082 MZO  za pror. korisnike</t>
  </si>
  <si>
    <t>Komunikacijska oprema</t>
  </si>
  <si>
    <t>Investicijsko održavanje</t>
  </si>
  <si>
    <t>A240201</t>
  </si>
  <si>
    <t>Investicijsko održavanje SŠ min.stand.</t>
  </si>
  <si>
    <t>Usluge tek. i inv. održavanja</t>
  </si>
  <si>
    <t>PLAN ZA 2020.</t>
  </si>
  <si>
    <t>48007 - Decentralizirana sredstva SŠ</t>
  </si>
  <si>
    <t>POVEĆANJE / SMANJENJE</t>
  </si>
  <si>
    <t>Materijal i oprema</t>
  </si>
  <si>
    <t>Lorena Žufić, prof.</t>
  </si>
  <si>
    <t>Predsjednica Školskog odbora:
Lorena Žufić, prof.</t>
  </si>
  <si>
    <t>Predsjednica Školskog odbora
Lorena Žufić, prof.</t>
  </si>
  <si>
    <t>2. IZMJENE I DOPUNE  PLANA 2020.G.</t>
  </si>
  <si>
    <t>K240601</t>
  </si>
  <si>
    <t>2. IZMJENE I DOPUNE FINANCIJSKOG PLANA EKONOMSKE ŠKOLE PULA ZA 2020. I   PROJEKCIJE PLANA ZA  2021. I 2022.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</si>
</sst>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1" xfId="0" applyFont="1" applyBorder="1" applyAlignment="1" quotePrefix="1">
      <alignment horizontal="left" wrapText="1"/>
    </xf>
    <xf numFmtId="0" fontId="33" fillId="0" borderId="22" xfId="0" applyFont="1" applyBorder="1" applyAlignment="1" quotePrefix="1">
      <alignment horizontal="left" wrapText="1"/>
    </xf>
    <xf numFmtId="0" fontId="33" fillId="0" borderId="22" xfId="0" applyFont="1" applyBorder="1" applyAlignment="1" quotePrefix="1">
      <alignment horizontal="center" wrapText="1"/>
    </xf>
    <xf numFmtId="0" fontId="33" fillId="0" borderId="22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1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0" fontId="21" fillId="7" borderId="22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left" wrapText="1"/>
    </xf>
    <xf numFmtId="1" fontId="21" fillId="0" borderId="30" xfId="0" applyNumberFormat="1" applyFont="1" applyBorder="1" applyAlignment="1">
      <alignment horizontal="left" wrapText="1"/>
    </xf>
    <xf numFmtId="1" fontId="21" fillId="0" borderId="31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horizontal="left" wrapText="1"/>
    </xf>
    <xf numFmtId="0" fontId="32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32" fillId="0" borderId="0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0" fontId="26" fillId="50" borderId="0" xfId="0" applyNumberFormat="1" applyFont="1" applyFill="1" applyBorder="1" applyAlignment="1" applyProtection="1">
      <alignment/>
      <protection/>
    </xf>
    <xf numFmtId="1" fontId="21" fillId="0" borderId="31" xfId="0" applyNumberFormat="1" applyFont="1" applyBorder="1" applyAlignment="1">
      <alignment horizontal="left" wrapText="1"/>
    </xf>
    <xf numFmtId="1" fontId="22" fillId="0" borderId="29" xfId="0" applyNumberFormat="1" applyFont="1" applyBorder="1" applyAlignment="1">
      <alignment horizontal="left" wrapText="1"/>
    </xf>
    <xf numFmtId="0" fontId="22" fillId="0" borderId="0" xfId="0" applyFont="1" applyAlignment="1">
      <alignment/>
    </xf>
    <xf numFmtId="1" fontId="22" fillId="0" borderId="30" xfId="0" applyNumberFormat="1" applyFont="1" applyBorder="1" applyAlignment="1">
      <alignment horizontal="left" wrapText="1"/>
    </xf>
    <xf numFmtId="1" fontId="22" fillId="0" borderId="32" xfId="0" applyNumberFormat="1" applyFont="1" applyBorder="1" applyAlignment="1">
      <alignment horizontal="left" wrapText="1"/>
    </xf>
    <xf numFmtId="4" fontId="22" fillId="0" borderId="33" xfId="0" applyNumberFormat="1" applyFont="1" applyBorder="1" applyAlignment="1">
      <alignment vertical="center" wrapText="1"/>
    </xf>
    <xf numFmtId="4" fontId="21" fillId="0" borderId="34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2" fillId="0" borderId="34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2" fillId="0" borderId="38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4" fontId="22" fillId="0" borderId="26" xfId="0" applyNumberFormat="1" applyFont="1" applyBorder="1" applyAlignment="1">
      <alignment/>
    </xf>
    <xf numFmtId="4" fontId="21" fillId="0" borderId="46" xfId="0" applyNumberFormat="1" applyFont="1" applyBorder="1" applyAlignment="1">
      <alignment/>
    </xf>
    <xf numFmtId="4" fontId="21" fillId="0" borderId="33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/>
    </xf>
    <xf numFmtId="4" fontId="21" fillId="0" borderId="47" xfId="0" applyNumberFormat="1" applyFont="1" applyBorder="1" applyAlignment="1">
      <alignment horizont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48" xfId="0" applyNumberFormat="1" applyFont="1" applyBorder="1" applyAlignment="1">
      <alignment horizontal="center" vertical="center" wrapText="1"/>
    </xf>
    <xf numFmtId="4" fontId="21" fillId="0" borderId="49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4" fontId="21" fillId="0" borderId="47" xfId="0" applyNumberFormat="1" applyFont="1" applyBorder="1" applyAlignment="1">
      <alignment horizontal="right" vertical="center" wrapText="1"/>
    </xf>
    <xf numFmtId="4" fontId="33" fillId="7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 applyProtection="1">
      <alignment horizontal="right" wrapText="1"/>
      <protection/>
    </xf>
    <xf numFmtId="4" fontId="33" fillId="0" borderId="19" xfId="0" applyNumberFormat="1" applyFont="1" applyBorder="1" applyAlignment="1">
      <alignment horizontal="right"/>
    </xf>
    <xf numFmtId="4" fontId="33" fillId="7" borderId="19" xfId="0" applyNumberFormat="1" applyFont="1" applyFill="1" applyBorder="1" applyAlignment="1" applyProtection="1">
      <alignment horizontal="right" wrapText="1"/>
      <protection/>
    </xf>
    <xf numFmtId="4" fontId="33" fillId="51" borderId="21" xfId="0" applyNumberFormat="1" applyFont="1" applyFill="1" applyBorder="1" applyAlignment="1" quotePrefix="1">
      <alignment horizontal="right"/>
    </xf>
    <xf numFmtId="4" fontId="33" fillId="51" borderId="19" xfId="0" applyNumberFormat="1" applyFont="1" applyFill="1" applyBorder="1" applyAlignment="1" applyProtection="1">
      <alignment horizontal="right" wrapText="1"/>
      <protection/>
    </xf>
    <xf numFmtId="4" fontId="33" fillId="7" borderId="21" xfId="0" applyNumberFormat="1" applyFont="1" applyFill="1" applyBorder="1" applyAlignment="1" quotePrefix="1">
      <alignment horizontal="right"/>
    </xf>
    <xf numFmtId="4" fontId="21" fillId="0" borderId="50" xfId="0" applyNumberFormat="1" applyFont="1" applyBorder="1" applyAlignment="1">
      <alignment/>
    </xf>
    <xf numFmtId="4" fontId="22" fillId="0" borderId="50" xfId="0" applyNumberFormat="1" applyFont="1" applyBorder="1" applyAlignment="1">
      <alignment/>
    </xf>
    <xf numFmtId="0" fontId="26" fillId="52" borderId="19" xfId="0" applyNumberFormat="1" applyFont="1" applyFill="1" applyBorder="1" applyAlignment="1" applyProtection="1">
      <alignment horizontal="center" vertical="center" wrapText="1"/>
      <protection/>
    </xf>
    <xf numFmtId="0" fontId="25" fillId="50" borderId="0" xfId="0" applyNumberFormat="1" applyFont="1" applyFill="1" applyBorder="1" applyAlignment="1" applyProtection="1">
      <alignment/>
      <protection/>
    </xf>
    <xf numFmtId="0" fontId="32" fillId="50" borderId="0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4" fontId="26" fillId="0" borderId="19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horizontal="left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32" fillId="0" borderId="19" xfId="0" applyNumberFormat="1" applyFont="1" applyFill="1" applyBorder="1" applyAlignment="1" applyProtection="1">
      <alignment horizontal="left"/>
      <protection/>
    </xf>
    <xf numFmtId="0" fontId="32" fillId="0" borderId="19" xfId="0" applyNumberFormat="1" applyFont="1" applyFill="1" applyBorder="1" applyAlignment="1" applyProtection="1">
      <alignment wrapText="1"/>
      <protection/>
    </xf>
    <xf numFmtId="4" fontId="32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4" fontId="25" fillId="0" borderId="19" xfId="0" applyNumberFormat="1" applyFont="1" applyFill="1" applyBorder="1" applyAlignment="1" applyProtection="1">
      <alignment/>
      <protection/>
    </xf>
    <xf numFmtId="0" fontId="26" fillId="50" borderId="19" xfId="0" applyNumberFormat="1" applyFont="1" applyFill="1" applyBorder="1" applyAlignment="1" applyProtection="1">
      <alignment horizontal="left"/>
      <protection/>
    </xf>
    <xf numFmtId="0" fontId="26" fillId="50" borderId="19" xfId="0" applyNumberFormat="1" applyFont="1" applyFill="1" applyBorder="1" applyAlignment="1" applyProtection="1">
      <alignment wrapText="1"/>
      <protection/>
    </xf>
    <xf numFmtId="4" fontId="26" fillId="50" borderId="19" xfId="0" applyNumberFormat="1" applyFont="1" applyFill="1" applyBorder="1" applyAlignment="1" applyProtection="1">
      <alignment/>
      <protection/>
    </xf>
    <xf numFmtId="1" fontId="25" fillId="0" borderId="19" xfId="0" applyNumberFormat="1" applyFont="1" applyFill="1" applyBorder="1" applyAlignment="1" applyProtection="1">
      <alignment horizontal="center"/>
      <protection/>
    </xf>
    <xf numFmtId="4" fontId="25" fillId="0" borderId="19" xfId="0" applyNumberFormat="1" applyFont="1" applyFill="1" applyBorder="1" applyAlignment="1" applyProtection="1">
      <alignment wrapText="1"/>
      <protection/>
    </xf>
    <xf numFmtId="4" fontId="32" fillId="0" borderId="19" xfId="0" applyNumberFormat="1" applyFont="1" applyFill="1" applyBorder="1" applyAlignment="1" applyProtection="1">
      <alignment wrapText="1"/>
      <protection/>
    </xf>
    <xf numFmtId="1" fontId="26" fillId="0" borderId="19" xfId="0" applyNumberFormat="1" applyFont="1" applyFill="1" applyBorder="1" applyAlignment="1" applyProtection="1">
      <alignment horizontal="center"/>
      <protection/>
    </xf>
    <xf numFmtId="4" fontId="26" fillId="0" borderId="19" xfId="0" applyNumberFormat="1" applyFont="1" applyFill="1" applyBorder="1" applyAlignment="1" applyProtection="1">
      <alignment wrapText="1"/>
      <protection/>
    </xf>
    <xf numFmtId="1" fontId="32" fillId="0" borderId="19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32" fillId="0" borderId="19" xfId="0" applyNumberFormat="1" applyFont="1" applyFill="1" applyBorder="1" applyAlignment="1" applyProtection="1">
      <alignment horizontal="center"/>
      <protection/>
    </xf>
    <xf numFmtId="0" fontId="32" fillId="50" borderId="19" xfId="0" applyNumberFormat="1" applyFont="1" applyFill="1" applyBorder="1" applyAlignment="1" applyProtection="1">
      <alignment horizontal="left"/>
      <protection/>
    </xf>
    <xf numFmtId="0" fontId="32" fillId="50" borderId="19" xfId="0" applyNumberFormat="1" applyFont="1" applyFill="1" applyBorder="1" applyAlignment="1" applyProtection="1">
      <alignment wrapText="1"/>
      <protection/>
    </xf>
    <xf numFmtId="4" fontId="32" fillId="50" borderId="19" xfId="0" applyNumberFormat="1" applyFont="1" applyFill="1" applyBorder="1" applyAlignment="1" applyProtection="1">
      <alignment/>
      <protection/>
    </xf>
    <xf numFmtId="0" fontId="25" fillId="50" borderId="19" xfId="0" applyNumberFormat="1" applyFont="1" applyFill="1" applyBorder="1" applyAlignment="1" applyProtection="1">
      <alignment horizontal="left"/>
      <protection/>
    </xf>
    <xf numFmtId="0" fontId="25" fillId="50" borderId="19" xfId="0" applyNumberFormat="1" applyFont="1" applyFill="1" applyBorder="1" applyAlignment="1" applyProtection="1">
      <alignment wrapText="1"/>
      <protection/>
    </xf>
    <xf numFmtId="4" fontId="25" fillId="50" borderId="19" xfId="0" applyNumberFormat="1" applyFont="1" applyFill="1" applyBorder="1" applyAlignment="1" applyProtection="1">
      <alignment/>
      <protection/>
    </xf>
    <xf numFmtId="0" fontId="32" fillId="0" borderId="19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/>
      <protection/>
    </xf>
    <xf numFmtId="4" fontId="26" fillId="52" borderId="19" xfId="0" applyNumberFormat="1" applyFont="1" applyFill="1" applyBorder="1" applyAlignment="1" applyProtection="1">
      <alignment/>
      <protection/>
    </xf>
    <xf numFmtId="0" fontId="24" fillId="35" borderId="19" xfId="0" applyNumberFormat="1" applyFont="1" applyFill="1" applyBorder="1" applyAlignment="1" applyProtection="1">
      <alignment horizontal="center"/>
      <protection/>
    </xf>
    <xf numFmtId="0" fontId="23" fillId="35" borderId="19" xfId="0" applyNumberFormat="1" applyFont="1" applyFill="1" applyBorder="1" applyAlignment="1" applyProtection="1">
      <alignment wrapText="1"/>
      <protection/>
    </xf>
    <xf numFmtId="0" fontId="23" fillId="35" borderId="19" xfId="0" applyNumberFormat="1" applyFont="1" applyFill="1" applyBorder="1" applyAlignment="1" applyProtection="1">
      <alignment/>
      <protection/>
    </xf>
    <xf numFmtId="0" fontId="26" fillId="0" borderId="51" xfId="0" applyNumberFormat="1" applyFont="1" applyFill="1" applyBorder="1" applyAlignment="1" applyProtection="1">
      <alignment horizontal="left"/>
      <protection/>
    </xf>
    <xf numFmtId="0" fontId="26" fillId="0" borderId="51" xfId="0" applyNumberFormat="1" applyFont="1" applyFill="1" applyBorder="1" applyAlignment="1" applyProtection="1">
      <alignment wrapText="1"/>
      <protection/>
    </xf>
    <xf numFmtId="4" fontId="26" fillId="0" borderId="51" xfId="0" applyNumberFormat="1" applyFont="1" applyFill="1" applyBorder="1" applyAlignment="1" applyProtection="1">
      <alignment/>
      <protection/>
    </xf>
    <xf numFmtId="0" fontId="26" fillId="0" borderId="52" xfId="0" applyNumberFormat="1" applyFont="1" applyFill="1" applyBorder="1" applyAlignment="1" applyProtection="1">
      <alignment horizontal="left"/>
      <protection/>
    </xf>
    <xf numFmtId="0" fontId="26" fillId="0" borderId="52" xfId="0" applyNumberFormat="1" applyFont="1" applyFill="1" applyBorder="1" applyAlignment="1" applyProtection="1">
      <alignment wrapText="1"/>
      <protection/>
    </xf>
    <xf numFmtId="4" fontId="26" fillId="0" borderId="52" xfId="0" applyNumberFormat="1" applyFont="1" applyFill="1" applyBorder="1" applyAlignment="1" applyProtection="1">
      <alignment/>
      <protection/>
    </xf>
    <xf numFmtId="0" fontId="26" fillId="0" borderId="53" xfId="0" applyNumberFormat="1" applyFont="1" applyFill="1" applyBorder="1" applyAlignment="1" applyProtection="1">
      <alignment/>
      <protection/>
    </xf>
    <xf numFmtId="0" fontId="26" fillId="50" borderId="52" xfId="0" applyNumberFormat="1" applyFont="1" applyFill="1" applyBorder="1" applyAlignment="1" applyProtection="1">
      <alignment horizontal="left"/>
      <protection/>
    </xf>
    <xf numFmtId="0" fontId="26" fillId="50" borderId="52" xfId="0" applyNumberFormat="1" applyFont="1" applyFill="1" applyBorder="1" applyAlignment="1" applyProtection="1">
      <alignment wrapText="1"/>
      <protection/>
    </xf>
    <xf numFmtId="4" fontId="26" fillId="50" borderId="52" xfId="0" applyNumberFormat="1" applyFont="1" applyFill="1" applyBorder="1" applyAlignment="1" applyProtection="1">
      <alignment/>
      <protection/>
    </xf>
    <xf numFmtId="1" fontId="26" fillId="0" borderId="51" xfId="0" applyNumberFormat="1" applyFont="1" applyFill="1" applyBorder="1" applyAlignment="1" applyProtection="1">
      <alignment horizontal="center"/>
      <protection/>
    </xf>
    <xf numFmtId="4" fontId="26" fillId="0" borderId="51" xfId="0" applyNumberFormat="1" applyFont="1" applyFill="1" applyBorder="1" applyAlignment="1" applyProtection="1">
      <alignment wrapText="1"/>
      <protection/>
    </xf>
    <xf numFmtId="0" fontId="26" fillId="50" borderId="51" xfId="0" applyNumberFormat="1" applyFont="1" applyFill="1" applyBorder="1" applyAlignment="1" applyProtection="1">
      <alignment wrapText="1"/>
      <protection/>
    </xf>
    <xf numFmtId="4" fontId="26" fillId="50" borderId="51" xfId="0" applyNumberFormat="1" applyFont="1" applyFill="1" applyBorder="1" applyAlignment="1" applyProtection="1">
      <alignment/>
      <protection/>
    </xf>
    <xf numFmtId="1" fontId="26" fillId="0" borderId="52" xfId="0" applyNumberFormat="1" applyFont="1" applyFill="1" applyBorder="1" applyAlignment="1" applyProtection="1">
      <alignment horizontal="left"/>
      <protection/>
    </xf>
    <xf numFmtId="4" fontId="26" fillId="0" borderId="52" xfId="0" applyNumberFormat="1" applyFont="1" applyFill="1" applyBorder="1" applyAlignment="1" applyProtection="1">
      <alignment wrapText="1"/>
      <protection/>
    </xf>
    <xf numFmtId="0" fontId="26" fillId="0" borderId="51" xfId="0" applyNumberFormat="1" applyFont="1" applyFill="1" applyBorder="1" applyAlignment="1" applyProtection="1">
      <alignment horizontal="center"/>
      <protection/>
    </xf>
    <xf numFmtId="0" fontId="26" fillId="0" borderId="51" xfId="0" applyNumberFormat="1" applyFont="1" applyFill="1" applyBorder="1" applyAlignment="1" applyProtection="1">
      <alignment/>
      <protection/>
    </xf>
    <xf numFmtId="1" fontId="32" fillId="0" borderId="51" xfId="0" applyNumberFormat="1" applyFont="1" applyFill="1" applyBorder="1" applyAlignment="1" applyProtection="1">
      <alignment horizontal="center"/>
      <protection/>
    </xf>
    <xf numFmtId="4" fontId="32" fillId="0" borderId="51" xfId="0" applyNumberFormat="1" applyFont="1" applyFill="1" applyBorder="1" applyAlignment="1" applyProtection="1">
      <alignment wrapText="1"/>
      <protection/>
    </xf>
    <xf numFmtId="4" fontId="32" fillId="0" borderId="51" xfId="0" applyNumberFormat="1" applyFont="1" applyFill="1" applyBorder="1" applyAlignment="1" applyProtection="1">
      <alignment/>
      <protection/>
    </xf>
    <xf numFmtId="0" fontId="26" fillId="50" borderId="51" xfId="0" applyNumberFormat="1" applyFont="1" applyFill="1" applyBorder="1" applyAlignment="1" applyProtection="1">
      <alignment horizontal="center"/>
      <protection/>
    </xf>
    <xf numFmtId="4" fontId="22" fillId="0" borderId="39" xfId="0" applyNumberFormat="1" applyFont="1" applyBorder="1" applyAlignment="1">
      <alignment/>
    </xf>
    <xf numFmtId="0" fontId="0" fillId="0" borderId="0" xfId="0" applyNumberForma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1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/>
    </xf>
    <xf numFmtId="0" fontId="29" fillId="0" borderId="0" xfId="0" applyFont="1" applyBorder="1" applyAlignment="1" quotePrefix="1">
      <alignment horizontal="center" vertical="center" wrapText="1"/>
    </xf>
    <xf numFmtId="0" fontId="26" fillId="0" borderId="0" xfId="0" applyNumberFormat="1" applyFont="1" applyFill="1" applyBorder="1" applyAlignment="1" applyProtection="1" quotePrefix="1">
      <alignment horizontal="left" vertical="center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1" xfId="0" applyNumberFormat="1" applyFont="1" applyFill="1" applyBorder="1" applyAlignment="1" applyProtection="1">
      <alignment horizontal="left" wrapText="1"/>
      <protection/>
    </xf>
    <xf numFmtId="0" fontId="37" fillId="7" borderId="22" xfId="0" applyNumberFormat="1" applyFont="1" applyFill="1" applyBorder="1" applyAlignment="1" applyProtection="1">
      <alignment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6" fillId="0" borderId="21" xfId="0" applyNumberFormat="1" applyFont="1" applyFill="1" applyBorder="1" applyAlignment="1" applyProtection="1">
      <alignment horizontal="left" wrapText="1"/>
      <protection/>
    </xf>
    <xf numFmtId="0" fontId="37" fillId="0" borderId="22" xfId="0" applyNumberFormat="1" applyFont="1" applyFill="1" applyBorder="1" applyAlignment="1" applyProtection="1">
      <alignment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36" fillId="0" borderId="21" xfId="0" applyFont="1" applyFill="1" applyBorder="1" applyAlignment="1" quotePrefix="1">
      <alignment horizontal="left"/>
    </xf>
    <xf numFmtId="0" fontId="36" fillId="0" borderId="21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36" fillId="0" borderId="21" xfId="0" applyFont="1" applyBorder="1" applyAlignment="1" quotePrefix="1">
      <alignment horizontal="left"/>
    </xf>
    <xf numFmtId="0" fontId="36" fillId="7" borderId="21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1" borderId="21" xfId="0" applyNumberFormat="1" applyFont="1" applyFill="1" applyBorder="1" applyAlignment="1" applyProtection="1">
      <alignment horizontal="left" wrapText="1"/>
      <protection/>
    </xf>
    <xf numFmtId="0" fontId="33" fillId="51" borderId="22" xfId="0" applyNumberFormat="1" applyFont="1" applyFill="1" applyBorder="1" applyAlignment="1" applyProtection="1">
      <alignment horizontal="left" wrapText="1"/>
      <protection/>
    </xf>
    <xf numFmtId="0" fontId="33" fillId="51" borderId="54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55" xfId="0" applyNumberFormat="1" applyFont="1" applyBorder="1" applyAlignment="1">
      <alignment horizontal="center"/>
    </xf>
    <xf numFmtId="4" fontId="22" fillId="0" borderId="56" xfId="0" applyNumberFormat="1" applyFont="1" applyBorder="1" applyAlignment="1">
      <alignment horizontal="center"/>
    </xf>
    <xf numFmtId="4" fontId="22" fillId="0" borderId="57" xfId="0" applyNumberFormat="1" applyFont="1" applyBorder="1" applyAlignment="1">
      <alignment horizont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  <xf numFmtId="0" fontId="24" fillId="35" borderId="58" xfId="0" applyNumberFormat="1" applyFont="1" applyFill="1" applyBorder="1" applyAlignment="1" applyProtection="1">
      <alignment horizontal="right" vertical="center" wrapText="1"/>
      <protection/>
    </xf>
    <xf numFmtId="0" fontId="0" fillId="0" borderId="59" xfId="0" applyNumberFormat="1" applyFill="1" applyBorder="1" applyAlignment="1" applyProtection="1">
      <alignment horizontal="right" vertical="center"/>
      <protection/>
    </xf>
    <xf numFmtId="0" fontId="0" fillId="0" borderId="60" xfId="0" applyNumberFormat="1" applyFill="1" applyBorder="1" applyAlignment="1" applyProtection="1">
      <alignment horizontal="right" vertical="center"/>
      <protection/>
    </xf>
    <xf numFmtId="0" fontId="0" fillId="0" borderId="23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right" vertical="center"/>
      <protection/>
    </xf>
    <xf numFmtId="0" fontId="0" fillId="0" borderId="61" xfId="0" applyNumberFormat="1" applyFill="1" applyBorder="1" applyAlignment="1" applyProtection="1">
      <alignment horizontal="right" vertical="center"/>
      <protection/>
    </xf>
    <xf numFmtId="0" fontId="0" fillId="0" borderId="62" xfId="0" applyNumberFormat="1" applyFill="1" applyBorder="1" applyAlignment="1" applyProtection="1">
      <alignment horizontal="right" vertical="center"/>
      <protection/>
    </xf>
    <xf numFmtId="0" fontId="0" fillId="0" borderId="63" xfId="0" applyNumberFormat="1" applyFill="1" applyBorder="1" applyAlignment="1" applyProtection="1">
      <alignment horizontal="right" vertical="center"/>
      <protection/>
    </xf>
    <xf numFmtId="0" fontId="0" fillId="0" borderId="64" xfId="0" applyNumberFormat="1" applyFill="1" applyBorder="1" applyAlignment="1" applyProtection="1">
      <alignment horizontal="right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4864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19050</xdr:rowOff>
    </xdr:from>
    <xdr:to>
      <xdr:col>0</xdr:col>
      <xdr:colOff>1057275</xdr:colOff>
      <xdr:row>25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4864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3440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19050</xdr:rowOff>
    </xdr:from>
    <xdr:to>
      <xdr:col>0</xdr:col>
      <xdr:colOff>1057275</xdr:colOff>
      <xdr:row>39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3440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6"/>
  <sheetViews>
    <sheetView tabSelected="1" view="pageLayout" zoomScaleSheetLayoutView="100" workbookViewId="0" topLeftCell="A1">
      <selection activeCell="A4" sqref="A4:H4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5" customWidth="1"/>
    <col min="5" max="5" width="44.7109375" style="2" customWidth="1"/>
    <col min="6" max="6" width="15.8515625" style="2" bestFit="1" customWidth="1"/>
    <col min="7" max="7" width="17.28125" style="2" customWidth="1"/>
    <col min="8" max="8" width="16.7109375" style="2" customWidth="1"/>
    <col min="9" max="9" width="11.421875" style="2" customWidth="1"/>
    <col min="10" max="10" width="16.28125" style="2" bestFit="1" customWidth="1"/>
    <col min="11" max="11" width="21.7109375" style="2" bestFit="1" customWidth="1"/>
    <col min="12" max="16384" width="11.421875" style="2" customWidth="1"/>
  </cols>
  <sheetData>
    <row r="2" spans="1:8" ht="15">
      <c r="A2" s="196"/>
      <c r="B2" s="196"/>
      <c r="C2" s="196"/>
      <c r="D2" s="196"/>
      <c r="E2" s="196"/>
      <c r="F2" s="196"/>
      <c r="G2" s="196"/>
      <c r="H2" s="196"/>
    </row>
    <row r="3" spans="1:8" ht="48" customHeight="1">
      <c r="A3" s="197" t="s">
        <v>147</v>
      </c>
      <c r="B3" s="197"/>
      <c r="C3" s="197"/>
      <c r="D3" s="197"/>
      <c r="E3" s="197"/>
      <c r="F3" s="197"/>
      <c r="G3" s="197"/>
      <c r="H3" s="197"/>
    </row>
    <row r="4" spans="1:8" s="43" customFormat="1" ht="26.25" customHeight="1">
      <c r="A4" s="197" t="s">
        <v>31</v>
      </c>
      <c r="B4" s="197"/>
      <c r="C4" s="197"/>
      <c r="D4" s="197"/>
      <c r="E4" s="197"/>
      <c r="F4" s="197"/>
      <c r="G4" s="198"/>
      <c r="H4" s="198"/>
    </row>
    <row r="5" spans="1:5" ht="0.75" customHeight="1">
      <c r="A5" s="44"/>
      <c r="B5" s="45"/>
      <c r="C5" s="45"/>
      <c r="D5" s="45"/>
      <c r="E5" s="45"/>
    </row>
    <row r="6" spans="1:9" ht="27.75" customHeight="1">
      <c r="A6" s="46"/>
      <c r="B6" s="47"/>
      <c r="C6" s="47"/>
      <c r="D6" s="48"/>
      <c r="E6" s="49"/>
      <c r="F6" s="50" t="s">
        <v>44</v>
      </c>
      <c r="G6" s="50" t="s">
        <v>45</v>
      </c>
      <c r="H6" s="51" t="s">
        <v>46</v>
      </c>
      <c r="I6" s="52"/>
    </row>
    <row r="7" spans="1:9" ht="27.75" customHeight="1">
      <c r="A7" s="199" t="s">
        <v>32</v>
      </c>
      <c r="B7" s="200"/>
      <c r="C7" s="200"/>
      <c r="D7" s="200"/>
      <c r="E7" s="201"/>
      <c r="F7" s="118">
        <f>+F8+F9</f>
        <v>5075291.17</v>
      </c>
      <c r="G7" s="118">
        <f>G8+G9</f>
        <v>5340528.12</v>
      </c>
      <c r="H7" s="118">
        <f>+H8+H9</f>
        <v>5340528.12</v>
      </c>
      <c r="I7" s="60"/>
    </row>
    <row r="8" spans="1:8" ht="22.5" customHeight="1">
      <c r="A8" s="202" t="s">
        <v>0</v>
      </c>
      <c r="B8" s="203"/>
      <c r="C8" s="203"/>
      <c r="D8" s="203"/>
      <c r="E8" s="204"/>
      <c r="F8" s="119">
        <v>5074787.17</v>
      </c>
      <c r="G8" s="119">
        <v>5339736.12</v>
      </c>
      <c r="H8" s="119">
        <f>G8</f>
        <v>5339736.12</v>
      </c>
    </row>
    <row r="9" spans="1:8" ht="22.5" customHeight="1">
      <c r="A9" s="205" t="s">
        <v>34</v>
      </c>
      <c r="B9" s="204"/>
      <c r="C9" s="204"/>
      <c r="D9" s="204"/>
      <c r="E9" s="204"/>
      <c r="F9" s="119">
        <v>504</v>
      </c>
      <c r="G9" s="119">
        <v>792</v>
      </c>
      <c r="H9" s="119">
        <f>G9</f>
        <v>792</v>
      </c>
    </row>
    <row r="10" spans="1:8" ht="22.5" customHeight="1">
      <c r="A10" s="61" t="s">
        <v>33</v>
      </c>
      <c r="B10" s="63"/>
      <c r="C10" s="63"/>
      <c r="D10" s="63"/>
      <c r="E10" s="63"/>
      <c r="F10" s="118">
        <f>F11+F12</f>
        <v>5237076.23</v>
      </c>
      <c r="G10" s="118">
        <f>+G11+G12</f>
        <v>5411863.3100000005</v>
      </c>
      <c r="H10" s="118">
        <f>+H11+H12</f>
        <v>5411863.3100000005</v>
      </c>
    </row>
    <row r="11" spans="1:10" ht="22.5" customHeight="1">
      <c r="A11" s="206" t="s">
        <v>1</v>
      </c>
      <c r="B11" s="203"/>
      <c r="C11" s="203"/>
      <c r="D11" s="203"/>
      <c r="E11" s="207"/>
      <c r="F11" s="119">
        <v>5172973</v>
      </c>
      <c r="G11" s="119">
        <v>5332004.48</v>
      </c>
      <c r="H11" s="120">
        <f>G11</f>
        <v>5332004.48</v>
      </c>
      <c r="I11" s="33"/>
      <c r="J11" s="33"/>
    </row>
    <row r="12" spans="1:10" ht="22.5" customHeight="1">
      <c r="A12" s="208" t="s">
        <v>38</v>
      </c>
      <c r="B12" s="204"/>
      <c r="C12" s="204"/>
      <c r="D12" s="204"/>
      <c r="E12" s="204"/>
      <c r="F12" s="121">
        <v>64103.23</v>
      </c>
      <c r="G12" s="121">
        <v>79858.83</v>
      </c>
      <c r="H12" s="120">
        <f>G12</f>
        <v>79858.83</v>
      </c>
      <c r="I12" s="33"/>
      <c r="J12" s="33"/>
    </row>
    <row r="13" spans="1:10" ht="22.5" customHeight="1">
      <c r="A13" s="209" t="s">
        <v>2</v>
      </c>
      <c r="B13" s="200"/>
      <c r="C13" s="200"/>
      <c r="D13" s="200"/>
      <c r="E13" s="200"/>
      <c r="F13" s="122">
        <f>+F7-F10</f>
        <v>-161785.06000000052</v>
      </c>
      <c r="G13" s="122">
        <f>+G7-G10</f>
        <v>-71335.19000000041</v>
      </c>
      <c r="H13" s="122">
        <f>+H7-H10</f>
        <v>-71335.19000000041</v>
      </c>
      <c r="J13" s="33"/>
    </row>
    <row r="14" spans="1:8" ht="10.5" customHeight="1">
      <c r="A14" s="197"/>
      <c r="B14" s="210"/>
      <c r="C14" s="210"/>
      <c r="D14" s="210"/>
      <c r="E14" s="210"/>
      <c r="F14" s="211"/>
      <c r="G14" s="211"/>
      <c r="H14" s="211"/>
    </row>
    <row r="15" spans="1:10" ht="27.75" customHeight="1">
      <c r="A15" s="46"/>
      <c r="B15" s="47"/>
      <c r="C15" s="47"/>
      <c r="D15" s="48"/>
      <c r="E15" s="49"/>
      <c r="F15" s="50" t="s">
        <v>44</v>
      </c>
      <c r="G15" s="50" t="s">
        <v>45</v>
      </c>
      <c r="H15" s="51" t="s">
        <v>46</v>
      </c>
      <c r="J15" s="33"/>
    </row>
    <row r="16" spans="1:10" ht="30.75" customHeight="1">
      <c r="A16" s="212" t="s">
        <v>39</v>
      </c>
      <c r="B16" s="213"/>
      <c r="C16" s="213"/>
      <c r="D16" s="213"/>
      <c r="E16" s="214"/>
      <c r="F16" s="123">
        <v>161785.06</v>
      </c>
      <c r="G16" s="123">
        <v>71335.19</v>
      </c>
      <c r="H16" s="124">
        <f>G16</f>
        <v>71335.19</v>
      </c>
      <c r="J16" s="33"/>
    </row>
    <row r="17" spans="1:10" ht="34.5" customHeight="1">
      <c r="A17" s="215" t="s">
        <v>40</v>
      </c>
      <c r="B17" s="216"/>
      <c r="C17" s="216"/>
      <c r="D17" s="216"/>
      <c r="E17" s="217"/>
      <c r="F17" s="125">
        <v>161785.06</v>
      </c>
      <c r="G17" s="125">
        <v>71335.19</v>
      </c>
      <c r="H17" s="122">
        <f>G17</f>
        <v>71335.19</v>
      </c>
      <c r="J17" s="33"/>
    </row>
    <row r="18" spans="1:10" s="38" customFormat="1" ht="16.5" customHeight="1">
      <c r="A18" s="220"/>
      <c r="B18" s="210"/>
      <c r="C18" s="210"/>
      <c r="D18" s="210"/>
      <c r="E18" s="210"/>
      <c r="F18" s="211"/>
      <c r="G18" s="211"/>
      <c r="H18" s="211"/>
      <c r="J18" s="64"/>
    </row>
    <row r="19" spans="1:11" s="38" customFormat="1" ht="27.75" customHeight="1">
      <c r="A19" s="46"/>
      <c r="B19" s="47"/>
      <c r="C19" s="47"/>
      <c r="D19" s="48"/>
      <c r="E19" s="49"/>
      <c r="F19" s="50" t="s">
        <v>44</v>
      </c>
      <c r="G19" s="50" t="s">
        <v>45</v>
      </c>
      <c r="H19" s="51" t="s">
        <v>46</v>
      </c>
      <c r="J19" s="64"/>
      <c r="K19" s="64"/>
    </row>
    <row r="20" spans="1:10" s="38" customFormat="1" ht="22.5" customHeight="1">
      <c r="A20" s="202" t="s">
        <v>3</v>
      </c>
      <c r="B20" s="203"/>
      <c r="C20" s="203"/>
      <c r="D20" s="203"/>
      <c r="E20" s="203"/>
      <c r="F20" s="53">
        <v>0</v>
      </c>
      <c r="G20" s="53">
        <v>0</v>
      </c>
      <c r="H20" s="53">
        <v>0</v>
      </c>
      <c r="J20" s="64"/>
    </row>
    <row r="21" spans="1:8" s="38" customFormat="1" ht="33.75" customHeight="1">
      <c r="A21" s="202" t="s">
        <v>4</v>
      </c>
      <c r="B21" s="203"/>
      <c r="C21" s="203"/>
      <c r="D21" s="203"/>
      <c r="E21" s="203"/>
      <c r="F21" s="53">
        <v>0</v>
      </c>
      <c r="G21" s="53">
        <v>0</v>
      </c>
      <c r="H21" s="53">
        <v>0</v>
      </c>
    </row>
    <row r="22" spans="1:11" s="38" customFormat="1" ht="22.5" customHeight="1">
      <c r="A22" s="209" t="s">
        <v>5</v>
      </c>
      <c r="B22" s="200"/>
      <c r="C22" s="200"/>
      <c r="D22" s="200"/>
      <c r="E22" s="200"/>
      <c r="F22" s="62">
        <f>F20-F21</f>
        <v>0</v>
      </c>
      <c r="G22" s="62">
        <f>G20-G21</f>
        <v>0</v>
      </c>
      <c r="H22" s="62">
        <f>H20-H21</f>
        <v>0</v>
      </c>
      <c r="J22" s="65"/>
      <c r="K22" s="64"/>
    </row>
    <row r="23" spans="1:8" s="38" customFormat="1" ht="11.25" customHeight="1">
      <c r="A23" s="220"/>
      <c r="B23" s="210"/>
      <c r="C23" s="210"/>
      <c r="D23" s="210"/>
      <c r="E23" s="210"/>
      <c r="F23" s="211"/>
      <c r="G23" s="211"/>
      <c r="H23" s="211"/>
    </row>
    <row r="24" spans="1:8" s="38" customFormat="1" ht="22.5" customHeight="1">
      <c r="A24" s="206" t="s">
        <v>6</v>
      </c>
      <c r="B24" s="203"/>
      <c r="C24" s="203"/>
      <c r="D24" s="203"/>
      <c r="E24" s="203"/>
      <c r="F24" s="53">
        <v>0</v>
      </c>
      <c r="G24" s="53">
        <v>0</v>
      </c>
      <c r="H24" s="53">
        <v>0</v>
      </c>
    </row>
    <row r="25" spans="1:5" s="38" customFormat="1" ht="18" customHeight="1">
      <c r="A25" s="54"/>
      <c r="B25" s="45"/>
      <c r="C25" s="45"/>
      <c r="D25" s="45"/>
      <c r="E25" s="45"/>
    </row>
    <row r="26" spans="1:8" ht="42" customHeight="1">
      <c r="A26" s="218" t="s">
        <v>41</v>
      </c>
      <c r="B26" s="219"/>
      <c r="C26" s="219"/>
      <c r="D26" s="219"/>
      <c r="E26" s="219"/>
      <c r="F26" s="219"/>
      <c r="G26" s="219"/>
      <c r="H26" s="219"/>
    </row>
    <row r="27" spans="5:6" ht="12.75">
      <c r="E27" s="66"/>
      <c r="F27" s="190"/>
    </row>
    <row r="28" ht="12.75">
      <c r="F28" s="191"/>
    </row>
    <row r="29" ht="12.75">
      <c r="F29" s="2" t="s">
        <v>142</v>
      </c>
    </row>
    <row r="31" spans="7:8" ht="12.75">
      <c r="G31" s="33"/>
      <c r="H31" s="33"/>
    </row>
    <row r="32" spans="6:8" ht="12.75">
      <c r="F32" s="33"/>
      <c r="G32" s="33"/>
      <c r="H32" s="33"/>
    </row>
    <row r="33" spans="5:8" ht="12.75">
      <c r="E33" s="67"/>
      <c r="F33" s="33"/>
      <c r="G33" s="35"/>
      <c r="H33" s="35"/>
    </row>
    <row r="34" spans="5:8" ht="12.75">
      <c r="E34" s="67"/>
      <c r="F34" s="35"/>
      <c r="G34" s="33"/>
      <c r="H34" s="33"/>
    </row>
    <row r="35" spans="5:8" ht="12.75">
      <c r="E35" s="67"/>
      <c r="F35" s="33"/>
      <c r="G35" s="33"/>
      <c r="H35" s="33"/>
    </row>
    <row r="36" spans="5:8" ht="12.75">
      <c r="E36" s="67"/>
      <c r="F36" s="33"/>
      <c r="G36" s="33"/>
      <c r="H36" s="33"/>
    </row>
    <row r="37" spans="5:8" ht="12.75">
      <c r="E37" s="67"/>
      <c r="F37" s="33"/>
      <c r="G37" s="33"/>
      <c r="H37" s="33"/>
    </row>
    <row r="38" spans="5:6" ht="12.75">
      <c r="E38" s="67"/>
      <c r="F38" s="33"/>
    </row>
    <row r="44" ht="12.75">
      <c r="F44" s="33"/>
    </row>
    <row r="45" ht="12.75">
      <c r="F45" s="33"/>
    </row>
    <row r="46" ht="12.75">
      <c r="F46" s="33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  <headerFooter alignWithMargins="0">
    <oddHeader>&amp;LEKONOMSKA ŠKOLA PULA
</oddHeader>
    <oddFooter xml:space="preserve">&amp;RPredsjednica Školskog odbora
Lorena Žufić, prof.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6"/>
  <sheetViews>
    <sheetView view="pageLayout" zoomScaleSheetLayoutView="100" workbookViewId="0" topLeftCell="A25">
      <selection activeCell="F21" sqref="F21"/>
    </sheetView>
  </sheetViews>
  <sheetFormatPr defaultColWidth="11.421875" defaultRowHeight="12.75"/>
  <cols>
    <col min="1" max="1" width="16.00390625" style="11" customWidth="1"/>
    <col min="2" max="3" width="17.57421875" style="11" customWidth="1"/>
    <col min="4" max="4" width="17.57421875" style="39" customWidth="1"/>
    <col min="5" max="8" width="17.574218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24" customHeight="1">
      <c r="A1" s="197" t="s">
        <v>7</v>
      </c>
      <c r="B1" s="197"/>
      <c r="C1" s="197"/>
      <c r="D1" s="197"/>
      <c r="E1" s="197"/>
      <c r="F1" s="197"/>
      <c r="G1" s="197"/>
      <c r="H1" s="197"/>
    </row>
    <row r="2" spans="1:8" s="1" customFormat="1" ht="13.5" thickBot="1">
      <c r="A2" s="7"/>
      <c r="H2" s="8" t="s">
        <v>8</v>
      </c>
    </row>
    <row r="3" spans="1:8" s="1" customFormat="1" ht="26.25" customHeight="1" thickBot="1">
      <c r="A3" s="56" t="s">
        <v>9</v>
      </c>
      <c r="B3" s="224" t="s">
        <v>36</v>
      </c>
      <c r="C3" s="225"/>
      <c r="D3" s="225"/>
      <c r="E3" s="225"/>
      <c r="F3" s="225"/>
      <c r="G3" s="225"/>
      <c r="H3" s="226"/>
    </row>
    <row r="4" spans="1:8" s="1" customFormat="1" ht="90" thickBot="1">
      <c r="A4" s="57" t="s">
        <v>52</v>
      </c>
      <c r="B4" s="68" t="s">
        <v>119</v>
      </c>
      <c r="C4" s="69" t="s">
        <v>120</v>
      </c>
      <c r="D4" s="69" t="s">
        <v>11</v>
      </c>
      <c r="E4" s="69" t="s">
        <v>12</v>
      </c>
      <c r="F4" s="69" t="s">
        <v>121</v>
      </c>
      <c r="G4" s="69" t="s">
        <v>35</v>
      </c>
      <c r="H4" s="70" t="s">
        <v>15</v>
      </c>
    </row>
    <row r="5" spans="1:8" s="83" customFormat="1" ht="12.75" customHeight="1">
      <c r="A5" s="82">
        <v>63</v>
      </c>
      <c r="B5" s="86">
        <f>B6</f>
        <v>4461483.66</v>
      </c>
      <c r="C5" s="86">
        <f>C7</f>
        <v>114000</v>
      </c>
      <c r="D5" s="86">
        <f>D6</f>
        <v>0</v>
      </c>
      <c r="E5" s="86">
        <f>E6</f>
        <v>0</v>
      </c>
      <c r="F5" s="86">
        <f>F6+F7</f>
        <v>15253.58</v>
      </c>
      <c r="G5" s="86">
        <f>G6</f>
        <v>0</v>
      </c>
      <c r="H5" s="86">
        <f>H6</f>
        <v>0</v>
      </c>
    </row>
    <row r="6" spans="1:8" s="1" customFormat="1" ht="12.75">
      <c r="A6" s="72">
        <v>636</v>
      </c>
      <c r="B6" s="87">
        <v>4461483.66</v>
      </c>
      <c r="C6" s="88"/>
      <c r="D6" s="88"/>
      <c r="E6" s="88">
        <v>0</v>
      </c>
      <c r="F6" s="88">
        <v>5253.58</v>
      </c>
      <c r="G6" s="89"/>
      <c r="H6" s="90"/>
    </row>
    <row r="7" spans="1:8" s="1" customFormat="1" ht="12.75">
      <c r="A7" s="72">
        <v>638</v>
      </c>
      <c r="B7" s="87"/>
      <c r="C7" s="87">
        <v>114000</v>
      </c>
      <c r="D7" s="87"/>
      <c r="E7" s="87"/>
      <c r="F7" s="87">
        <v>10000</v>
      </c>
      <c r="G7" s="102"/>
      <c r="H7" s="102"/>
    </row>
    <row r="8" spans="1:8" s="83" customFormat="1" ht="12.75">
      <c r="A8" s="84">
        <v>64</v>
      </c>
      <c r="B8" s="91">
        <f>B9</f>
        <v>0</v>
      </c>
      <c r="C8" s="91">
        <f aca="true" t="shared" si="0" ref="C8:H8">C9</f>
        <v>0</v>
      </c>
      <c r="D8" s="91">
        <f t="shared" si="0"/>
        <v>0</v>
      </c>
      <c r="E8" s="91">
        <f t="shared" si="0"/>
        <v>0</v>
      </c>
      <c r="F8" s="91">
        <f t="shared" si="0"/>
        <v>0</v>
      </c>
      <c r="G8" s="91">
        <f t="shared" si="0"/>
        <v>0</v>
      </c>
      <c r="H8" s="91">
        <f t="shared" si="0"/>
        <v>0</v>
      </c>
    </row>
    <row r="9" spans="1:8" s="1" customFormat="1" ht="12.75">
      <c r="A9" s="72">
        <v>641</v>
      </c>
      <c r="B9" s="87"/>
      <c r="C9" s="88"/>
      <c r="D9" s="88"/>
      <c r="E9" s="88"/>
      <c r="F9" s="88"/>
      <c r="G9" s="89"/>
      <c r="H9" s="90"/>
    </row>
    <row r="10" spans="1:8" s="83" customFormat="1" ht="12.75">
      <c r="A10" s="84">
        <v>65</v>
      </c>
      <c r="B10" s="91">
        <f>B11</f>
        <v>0</v>
      </c>
      <c r="C10" s="91">
        <f aca="true" t="shared" si="1" ref="C10:H10">C11</f>
        <v>0</v>
      </c>
      <c r="D10" s="91">
        <f t="shared" si="1"/>
        <v>4049.48</v>
      </c>
      <c r="E10" s="91">
        <f t="shared" si="1"/>
        <v>1230.46</v>
      </c>
      <c r="F10" s="91">
        <f t="shared" si="1"/>
        <v>0</v>
      </c>
      <c r="G10" s="91">
        <f t="shared" si="1"/>
        <v>0</v>
      </c>
      <c r="H10" s="91">
        <f t="shared" si="1"/>
        <v>0</v>
      </c>
    </row>
    <row r="11" spans="1:8" s="1" customFormat="1" ht="12.75">
      <c r="A11" s="72">
        <v>652</v>
      </c>
      <c r="B11" s="87"/>
      <c r="C11" s="88"/>
      <c r="D11" s="88">
        <v>4049.48</v>
      </c>
      <c r="E11" s="88">
        <v>1230.46</v>
      </c>
      <c r="F11" s="88"/>
      <c r="G11" s="89"/>
      <c r="H11" s="90"/>
    </row>
    <row r="12" spans="1:8" s="83" customFormat="1" ht="12.75">
      <c r="A12" s="84">
        <v>66</v>
      </c>
      <c r="B12" s="91">
        <f>B13+B14</f>
        <v>0</v>
      </c>
      <c r="C12" s="91">
        <f aca="true" t="shared" si="2" ref="C12:H12">C13+C14</f>
        <v>0</v>
      </c>
      <c r="D12" s="91">
        <f t="shared" si="2"/>
        <v>0</v>
      </c>
      <c r="E12" s="91">
        <f t="shared" si="2"/>
        <v>0</v>
      </c>
      <c r="F12" s="91">
        <f t="shared" si="2"/>
        <v>0</v>
      </c>
      <c r="G12" s="91">
        <f t="shared" si="2"/>
        <v>0</v>
      </c>
      <c r="H12" s="91">
        <f t="shared" si="2"/>
        <v>0</v>
      </c>
    </row>
    <row r="13" spans="1:8" s="1" customFormat="1" ht="12.75">
      <c r="A13" s="72">
        <v>661</v>
      </c>
      <c r="B13" s="87"/>
      <c r="C13" s="88"/>
      <c r="D13" s="88"/>
      <c r="E13" s="88"/>
      <c r="F13" s="88"/>
      <c r="G13" s="89"/>
      <c r="H13" s="90"/>
    </row>
    <row r="14" spans="1:8" s="1" customFormat="1" ht="12.75">
      <c r="A14" s="74">
        <v>663</v>
      </c>
      <c r="B14" s="92"/>
      <c r="C14" s="93"/>
      <c r="D14" s="93"/>
      <c r="E14" s="93"/>
      <c r="F14" s="93"/>
      <c r="G14" s="94"/>
      <c r="H14" s="95"/>
    </row>
    <row r="15" spans="1:8" s="83" customFormat="1" ht="12.75">
      <c r="A15" s="85">
        <v>67</v>
      </c>
      <c r="B15" s="96">
        <f>B16</f>
        <v>0</v>
      </c>
      <c r="C15" s="96">
        <f aca="true" t="shared" si="3" ref="C15:H15">C16</f>
        <v>478769.99</v>
      </c>
      <c r="D15" s="96">
        <f t="shared" si="3"/>
        <v>0</v>
      </c>
      <c r="E15" s="96">
        <f t="shared" si="3"/>
        <v>0</v>
      </c>
      <c r="F15" s="96">
        <f t="shared" si="3"/>
        <v>0</v>
      </c>
      <c r="G15" s="96">
        <f t="shared" si="3"/>
        <v>0</v>
      </c>
      <c r="H15" s="96">
        <f t="shared" si="3"/>
        <v>0</v>
      </c>
    </row>
    <row r="16" spans="1:8" s="1" customFormat="1" ht="12.75">
      <c r="A16" s="74">
        <v>671</v>
      </c>
      <c r="B16" s="92"/>
      <c r="C16" s="93">
        <v>478769.99</v>
      </c>
      <c r="D16" s="93"/>
      <c r="E16" s="93"/>
      <c r="F16" s="93"/>
      <c r="G16" s="94"/>
      <c r="H16" s="95"/>
    </row>
    <row r="17" spans="1:8" s="83" customFormat="1" ht="12.75">
      <c r="A17" s="85">
        <v>72</v>
      </c>
      <c r="B17" s="96"/>
      <c r="C17" s="96"/>
      <c r="D17" s="96">
        <f>D18</f>
        <v>504</v>
      </c>
      <c r="E17" s="96"/>
      <c r="F17" s="96"/>
      <c r="G17" s="189"/>
      <c r="H17" s="127"/>
    </row>
    <row r="18" spans="1:8" s="1" customFormat="1" ht="12.75">
      <c r="A18" s="74">
        <v>721</v>
      </c>
      <c r="B18" s="92"/>
      <c r="C18" s="92"/>
      <c r="D18" s="92">
        <v>504</v>
      </c>
      <c r="E18" s="92"/>
      <c r="F18" s="92"/>
      <c r="G18" s="88"/>
      <c r="H18" s="126"/>
    </row>
    <row r="19" spans="1:8" s="83" customFormat="1" ht="12.75">
      <c r="A19" s="85">
        <v>92</v>
      </c>
      <c r="B19" s="96">
        <f>B20</f>
        <v>20624.05</v>
      </c>
      <c r="C19" s="96">
        <f aca="true" t="shared" si="4" ref="C19:H19">C20</f>
        <v>0</v>
      </c>
      <c r="D19" s="96">
        <f t="shared" si="4"/>
        <v>38794.72</v>
      </c>
      <c r="E19" s="96">
        <f t="shared" si="4"/>
        <v>35084.57</v>
      </c>
      <c r="F19" s="96">
        <f t="shared" si="4"/>
        <v>67281.72</v>
      </c>
      <c r="G19" s="96">
        <f t="shared" si="4"/>
        <v>0</v>
      </c>
      <c r="H19" s="96">
        <f t="shared" si="4"/>
        <v>0</v>
      </c>
    </row>
    <row r="20" spans="1:8" s="1" customFormat="1" ht="13.5" thickBot="1">
      <c r="A20" s="81">
        <v>922</v>
      </c>
      <c r="B20" s="97">
        <v>20624.05</v>
      </c>
      <c r="C20" s="98"/>
      <c r="D20" s="98">
        <v>38794.72</v>
      </c>
      <c r="E20" s="98">
        <v>35084.57</v>
      </c>
      <c r="F20" s="98">
        <v>67281.72</v>
      </c>
      <c r="G20" s="99"/>
      <c r="H20" s="100"/>
    </row>
    <row r="21" spans="1:8" s="1" customFormat="1" ht="30" customHeight="1" thickBot="1">
      <c r="A21" s="9" t="s">
        <v>16</v>
      </c>
      <c r="B21" s="101">
        <f>B5+B8+B10+B12+B15+B19</f>
        <v>4482107.71</v>
      </c>
      <c r="C21" s="101">
        <f aca="true" t="shared" si="5" ref="C21:H21">C5+C8+C10+C12+C15+C19</f>
        <v>592769.99</v>
      </c>
      <c r="D21" s="101">
        <f>D5+D8+D10+D12+D15+D19+D17</f>
        <v>43348.200000000004</v>
      </c>
      <c r="E21" s="101">
        <f t="shared" si="5"/>
        <v>36315.03</v>
      </c>
      <c r="F21" s="101">
        <f t="shared" si="5"/>
        <v>82535.3</v>
      </c>
      <c r="G21" s="101">
        <f t="shared" si="5"/>
        <v>0</v>
      </c>
      <c r="H21" s="101">
        <f t="shared" si="5"/>
        <v>0</v>
      </c>
    </row>
    <row r="22" spans="1:8" s="1" customFormat="1" ht="28.5" customHeight="1" thickBot="1">
      <c r="A22" s="9" t="s">
        <v>37</v>
      </c>
      <c r="B22" s="221">
        <f>B21+C21+D21+E21+F21+G21+H21</f>
        <v>5237076.23</v>
      </c>
      <c r="C22" s="222"/>
      <c r="D22" s="222"/>
      <c r="E22" s="222"/>
      <c r="F22" s="222"/>
      <c r="G22" s="222"/>
      <c r="H22" s="223"/>
    </row>
    <row r="23" spans="1:8" ht="13.5" thickBot="1">
      <c r="A23" s="5"/>
      <c r="B23" s="5"/>
      <c r="C23" s="5"/>
      <c r="D23" s="6"/>
      <c r="E23" s="10"/>
      <c r="H23" s="8"/>
    </row>
    <row r="24" spans="1:8" ht="26.25" customHeight="1" thickBot="1">
      <c r="A24" s="58" t="s">
        <v>9</v>
      </c>
      <c r="B24" s="224" t="s">
        <v>42</v>
      </c>
      <c r="C24" s="225"/>
      <c r="D24" s="225"/>
      <c r="E24" s="225"/>
      <c r="F24" s="225"/>
      <c r="G24" s="225"/>
      <c r="H24" s="226"/>
    </row>
    <row r="25" spans="1:8" ht="90" thickBot="1">
      <c r="A25" s="59" t="s">
        <v>52</v>
      </c>
      <c r="B25" s="68" t="s">
        <v>10</v>
      </c>
      <c r="C25" s="69" t="s">
        <v>11</v>
      </c>
      <c r="D25" s="69" t="s">
        <v>12</v>
      </c>
      <c r="E25" s="69" t="s">
        <v>13</v>
      </c>
      <c r="F25" s="69" t="s">
        <v>14</v>
      </c>
      <c r="G25" s="69" t="s">
        <v>35</v>
      </c>
      <c r="H25" s="70" t="s">
        <v>15</v>
      </c>
    </row>
    <row r="26" spans="1:8" ht="12.75">
      <c r="A26" s="71">
        <v>63</v>
      </c>
      <c r="B26" s="103">
        <v>4465702.08</v>
      </c>
      <c r="C26" s="104">
        <v>215500</v>
      </c>
      <c r="D26" s="105"/>
      <c r="E26" s="106"/>
      <c r="F26" s="117">
        <v>60673.85</v>
      </c>
      <c r="G26" s="107"/>
      <c r="H26" s="108"/>
    </row>
    <row r="27" spans="1:8" ht="12.75">
      <c r="A27" s="72">
        <v>64</v>
      </c>
      <c r="B27" s="109"/>
      <c r="C27" s="110"/>
      <c r="D27" s="110"/>
      <c r="E27" s="110"/>
      <c r="F27" s="110"/>
      <c r="G27" s="111"/>
      <c r="H27" s="112"/>
    </row>
    <row r="28" spans="1:8" ht="12.75">
      <c r="A28" s="72">
        <v>65</v>
      </c>
      <c r="B28" s="109"/>
      <c r="C28" s="110"/>
      <c r="D28" s="110">
        <v>11208</v>
      </c>
      <c r="E28" s="110">
        <v>28600</v>
      </c>
      <c r="F28" s="110"/>
      <c r="G28" s="111"/>
      <c r="H28" s="112"/>
    </row>
    <row r="29" spans="1:8" ht="12.75">
      <c r="A29" s="72">
        <v>66</v>
      </c>
      <c r="B29" s="109"/>
      <c r="C29" s="110"/>
      <c r="D29" s="110"/>
      <c r="E29" s="110"/>
      <c r="F29" s="110"/>
      <c r="G29" s="111"/>
      <c r="H29" s="112"/>
    </row>
    <row r="30" spans="1:8" ht="12.75">
      <c r="A30" s="72">
        <v>67</v>
      </c>
      <c r="B30" s="109"/>
      <c r="C30" s="110">
        <v>558052.19</v>
      </c>
      <c r="D30" s="110"/>
      <c r="E30" s="110"/>
      <c r="F30" s="110"/>
      <c r="G30" s="111"/>
      <c r="H30" s="112"/>
    </row>
    <row r="31" spans="1:8" ht="12.75">
      <c r="A31" s="72">
        <v>72</v>
      </c>
      <c r="B31" s="109"/>
      <c r="C31" s="110"/>
      <c r="D31" s="110">
        <v>792</v>
      </c>
      <c r="E31" s="110"/>
      <c r="F31" s="110"/>
      <c r="G31" s="111"/>
      <c r="H31" s="112"/>
    </row>
    <row r="32" spans="1:8" ht="12.75">
      <c r="A32" s="72">
        <v>92</v>
      </c>
      <c r="B32" s="109"/>
      <c r="C32" s="110"/>
      <c r="D32" s="110">
        <v>13200</v>
      </c>
      <c r="E32" s="110">
        <v>58135.19</v>
      </c>
      <c r="F32" s="110"/>
      <c r="G32" s="111"/>
      <c r="H32" s="112"/>
    </row>
    <row r="33" spans="1:8" ht="12.75">
      <c r="A33" s="72"/>
      <c r="B33" s="109"/>
      <c r="C33" s="110"/>
      <c r="D33" s="110"/>
      <c r="E33" s="110"/>
      <c r="F33" s="110"/>
      <c r="G33" s="111"/>
      <c r="H33" s="112"/>
    </row>
    <row r="34" spans="1:8" ht="13.5" thickBot="1">
      <c r="A34" s="73"/>
      <c r="B34" s="113"/>
      <c r="C34" s="114"/>
      <c r="D34" s="114"/>
      <c r="E34" s="114"/>
      <c r="F34" s="114"/>
      <c r="G34" s="115"/>
      <c r="H34" s="116"/>
    </row>
    <row r="35" spans="1:8" s="1" customFormat="1" ht="30" customHeight="1" thickBot="1">
      <c r="A35" s="9" t="s">
        <v>16</v>
      </c>
      <c r="B35" s="101">
        <f>SUM(B26:B34)</f>
        <v>4465702.08</v>
      </c>
      <c r="C35" s="101">
        <f aca="true" t="shared" si="6" ref="C35:H35">SUM(C26:C34)</f>
        <v>773552.19</v>
      </c>
      <c r="D35" s="101">
        <f t="shared" si="6"/>
        <v>25200</v>
      </c>
      <c r="E35" s="101">
        <f t="shared" si="6"/>
        <v>86735.19</v>
      </c>
      <c r="F35" s="101">
        <f t="shared" si="6"/>
        <v>60673.85</v>
      </c>
      <c r="G35" s="101">
        <f t="shared" si="6"/>
        <v>0</v>
      </c>
      <c r="H35" s="101">
        <f t="shared" si="6"/>
        <v>0</v>
      </c>
    </row>
    <row r="36" spans="1:8" s="1" customFormat="1" ht="28.5" customHeight="1" thickBot="1">
      <c r="A36" s="9" t="s">
        <v>43</v>
      </c>
      <c r="B36" s="221">
        <f>B35+C35+D35+E35+F35+G35+H35</f>
        <v>5411863.31</v>
      </c>
      <c r="C36" s="222"/>
      <c r="D36" s="222"/>
      <c r="E36" s="222"/>
      <c r="F36" s="222"/>
      <c r="G36" s="222"/>
      <c r="H36" s="223"/>
    </row>
    <row r="37" spans="4:5" ht="13.5" thickBot="1">
      <c r="D37" s="12"/>
      <c r="E37" s="13"/>
    </row>
    <row r="38" spans="1:8" ht="26.25" customHeight="1" thickBot="1">
      <c r="A38" s="58" t="s">
        <v>9</v>
      </c>
      <c r="B38" s="224" t="s">
        <v>47</v>
      </c>
      <c r="C38" s="225"/>
      <c r="D38" s="225"/>
      <c r="E38" s="225"/>
      <c r="F38" s="225"/>
      <c r="G38" s="225"/>
      <c r="H38" s="226"/>
    </row>
    <row r="39" spans="1:8" ht="90" thickBot="1">
      <c r="A39" s="59" t="s">
        <v>52</v>
      </c>
      <c r="B39" s="68" t="s">
        <v>10</v>
      </c>
      <c r="C39" s="69" t="s">
        <v>11</v>
      </c>
      <c r="D39" s="69" t="s">
        <v>12</v>
      </c>
      <c r="E39" s="69" t="s">
        <v>13</v>
      </c>
      <c r="F39" s="69" t="s">
        <v>14</v>
      </c>
      <c r="G39" s="69" t="s">
        <v>35</v>
      </c>
      <c r="H39" s="70" t="s">
        <v>15</v>
      </c>
    </row>
    <row r="40" spans="1:8" ht="12.75">
      <c r="A40" s="71">
        <v>63</v>
      </c>
      <c r="B40" s="103">
        <f>B26</f>
        <v>4465702.08</v>
      </c>
      <c r="C40" s="104">
        <f>C26</f>
        <v>215500</v>
      </c>
      <c r="D40" s="105"/>
      <c r="E40" s="106"/>
      <c r="F40" s="106">
        <f>F26</f>
        <v>60673.85</v>
      </c>
      <c r="G40" s="107"/>
      <c r="H40" s="108"/>
    </row>
    <row r="41" spans="1:8" ht="12.75">
      <c r="A41" s="72">
        <v>64</v>
      </c>
      <c r="B41" s="109"/>
      <c r="C41" s="110"/>
      <c r="D41" s="110"/>
      <c r="E41" s="110"/>
      <c r="F41" s="110"/>
      <c r="G41" s="111"/>
      <c r="H41" s="112"/>
    </row>
    <row r="42" spans="1:8" ht="12.75">
      <c r="A42" s="72">
        <v>65</v>
      </c>
      <c r="B42" s="109"/>
      <c r="C42" s="110"/>
      <c r="D42" s="110">
        <f>D28</f>
        <v>11208</v>
      </c>
      <c r="E42" s="110">
        <f>E28</f>
        <v>28600</v>
      </c>
      <c r="F42" s="110"/>
      <c r="G42" s="111"/>
      <c r="H42" s="112"/>
    </row>
    <row r="43" spans="1:8" ht="12.75">
      <c r="A43" s="72">
        <v>66</v>
      </c>
      <c r="B43" s="109"/>
      <c r="C43" s="110"/>
      <c r="D43" s="110"/>
      <c r="E43" s="110"/>
      <c r="F43" s="110"/>
      <c r="G43" s="111"/>
      <c r="H43" s="112"/>
    </row>
    <row r="44" spans="1:8" ht="12.75">
      <c r="A44" s="72">
        <v>67</v>
      </c>
      <c r="B44" s="109"/>
      <c r="C44" s="110">
        <f>C30</f>
        <v>558052.19</v>
      </c>
      <c r="D44" s="110"/>
      <c r="E44" s="110"/>
      <c r="F44" s="110"/>
      <c r="G44" s="111"/>
      <c r="H44" s="112"/>
    </row>
    <row r="45" spans="1:8" ht="12.75">
      <c r="A45" s="72">
        <v>72</v>
      </c>
      <c r="B45" s="109"/>
      <c r="C45" s="110"/>
      <c r="D45" s="110">
        <v>792</v>
      </c>
      <c r="E45" s="110"/>
      <c r="F45" s="110"/>
      <c r="G45" s="111"/>
      <c r="H45" s="112"/>
    </row>
    <row r="46" spans="1:8" ht="13.5" customHeight="1">
      <c r="A46" s="72">
        <v>92</v>
      </c>
      <c r="B46" s="109"/>
      <c r="C46" s="110"/>
      <c r="D46" s="110">
        <v>13200</v>
      </c>
      <c r="E46" s="110">
        <f>E32</f>
        <v>58135.19</v>
      </c>
      <c r="F46" s="110"/>
      <c r="G46" s="111"/>
      <c r="H46" s="112"/>
    </row>
    <row r="47" spans="1:8" ht="13.5" customHeight="1">
      <c r="A47" s="72"/>
      <c r="B47" s="109"/>
      <c r="C47" s="110"/>
      <c r="D47" s="110"/>
      <c r="E47" s="110"/>
      <c r="F47" s="110"/>
      <c r="G47" s="111"/>
      <c r="H47" s="112"/>
    </row>
    <row r="48" spans="1:8" ht="13.5" customHeight="1" thickBot="1">
      <c r="A48" s="73"/>
      <c r="B48" s="113"/>
      <c r="C48" s="114"/>
      <c r="D48" s="114"/>
      <c r="E48" s="114"/>
      <c r="F48" s="114"/>
      <c r="G48" s="115"/>
      <c r="H48" s="116"/>
    </row>
    <row r="49" spans="1:8" s="1" customFormat="1" ht="30" customHeight="1" thickBot="1">
      <c r="A49" s="9" t="s">
        <v>16</v>
      </c>
      <c r="B49" s="101">
        <f>SUM(B40:B48)</f>
        <v>4465702.08</v>
      </c>
      <c r="C49" s="101">
        <f aca="true" t="shared" si="7" ref="C49:H49">SUM(C40:C48)</f>
        <v>773552.19</v>
      </c>
      <c r="D49" s="101">
        <f t="shared" si="7"/>
        <v>25200</v>
      </c>
      <c r="E49" s="101">
        <f t="shared" si="7"/>
        <v>86735.19</v>
      </c>
      <c r="F49" s="101">
        <f t="shared" si="7"/>
        <v>60673.85</v>
      </c>
      <c r="G49" s="101">
        <f t="shared" si="7"/>
        <v>0</v>
      </c>
      <c r="H49" s="101">
        <f t="shared" si="7"/>
        <v>0</v>
      </c>
    </row>
    <row r="50" spans="1:8" s="1" customFormat="1" ht="28.5" customHeight="1" thickBot="1">
      <c r="A50" s="9" t="s">
        <v>48</v>
      </c>
      <c r="B50" s="221">
        <f>B49+C49+D49+E49+F49+G49+H49</f>
        <v>5411863.31</v>
      </c>
      <c r="C50" s="222"/>
      <c r="D50" s="222"/>
      <c r="E50" s="222"/>
      <c r="F50" s="222"/>
      <c r="G50" s="222"/>
      <c r="H50" s="223"/>
    </row>
    <row r="51" spans="1:8" s="1" customFormat="1" ht="28.5" customHeight="1">
      <c r="A51" s="192"/>
      <c r="B51" s="193"/>
      <c r="C51" s="193"/>
      <c r="D51" s="193"/>
      <c r="E51" s="193"/>
      <c r="F51" s="193"/>
      <c r="G51" s="193"/>
      <c r="H51" s="193"/>
    </row>
    <row r="52" spans="3:8" ht="27" customHeight="1">
      <c r="C52" s="14"/>
      <c r="D52" s="12"/>
      <c r="E52" s="15"/>
      <c r="G52" s="229" t="s">
        <v>144</v>
      </c>
      <c r="H52" s="230"/>
    </row>
    <row r="53" spans="3:5" ht="37.5" customHeight="1">
      <c r="C53" s="14"/>
      <c r="D53" s="16"/>
      <c r="E53" s="17"/>
    </row>
    <row r="54" spans="4:5" ht="13.5" customHeight="1">
      <c r="D54" s="18"/>
      <c r="E54" s="19"/>
    </row>
    <row r="55" spans="4:5" ht="13.5" customHeight="1">
      <c r="D55" s="20"/>
      <c r="E55" s="21"/>
    </row>
    <row r="56" spans="4:5" ht="13.5" customHeight="1">
      <c r="D56" s="12"/>
      <c r="E56" s="13"/>
    </row>
    <row r="57" spans="3:5" ht="28.5" customHeight="1">
      <c r="C57" s="14"/>
      <c r="D57" s="12"/>
      <c r="E57" s="22"/>
    </row>
    <row r="58" spans="3:5" ht="13.5" customHeight="1">
      <c r="C58" s="14"/>
      <c r="D58" s="12"/>
      <c r="E58" s="17"/>
    </row>
    <row r="59" spans="4:5" ht="13.5" customHeight="1">
      <c r="D59" s="12"/>
      <c r="E59" s="13"/>
    </row>
    <row r="60" spans="4:5" ht="13.5" customHeight="1">
      <c r="D60" s="12"/>
      <c r="E60" s="21"/>
    </row>
    <row r="61" spans="4:5" ht="13.5" customHeight="1">
      <c r="D61" s="12"/>
      <c r="E61" s="13"/>
    </row>
    <row r="62" spans="4:5" ht="22.5" customHeight="1">
      <c r="D62" s="12"/>
      <c r="E62" s="23"/>
    </row>
    <row r="63" spans="4:5" ht="13.5" customHeight="1">
      <c r="D63" s="18"/>
      <c r="E63" s="19"/>
    </row>
    <row r="64" spans="2:5" ht="13.5" customHeight="1">
      <c r="B64" s="14"/>
      <c r="D64" s="18"/>
      <c r="E64" s="24"/>
    </row>
    <row r="65" spans="3:5" ht="13.5" customHeight="1">
      <c r="C65" s="14"/>
      <c r="D65" s="18"/>
      <c r="E65" s="25"/>
    </row>
    <row r="66" spans="3:5" ht="13.5" customHeight="1">
      <c r="C66" s="14"/>
      <c r="D66" s="20"/>
      <c r="E66" s="17"/>
    </row>
    <row r="67" spans="4:5" ht="13.5" customHeight="1">
      <c r="D67" s="12"/>
      <c r="E67" s="13"/>
    </row>
    <row r="68" spans="2:5" ht="13.5" customHeight="1">
      <c r="B68" s="14"/>
      <c r="D68" s="12"/>
      <c r="E68" s="15"/>
    </row>
    <row r="69" spans="3:5" ht="13.5" customHeight="1">
      <c r="C69" s="14"/>
      <c r="D69" s="12"/>
      <c r="E69" s="24"/>
    </row>
    <row r="70" spans="3:5" ht="13.5" customHeight="1">
      <c r="C70" s="14"/>
      <c r="D70" s="20"/>
      <c r="E70" s="17"/>
    </row>
    <row r="71" spans="4:5" ht="13.5" customHeight="1">
      <c r="D71" s="18"/>
      <c r="E71" s="13"/>
    </row>
    <row r="72" spans="3:5" ht="13.5" customHeight="1">
      <c r="C72" s="14"/>
      <c r="D72" s="18"/>
      <c r="E72" s="24"/>
    </row>
    <row r="73" spans="4:5" ht="22.5" customHeight="1">
      <c r="D73" s="20"/>
      <c r="E73" s="23"/>
    </row>
    <row r="74" spans="4:5" ht="13.5" customHeight="1">
      <c r="D74" s="12"/>
      <c r="E74" s="13"/>
    </row>
    <row r="75" spans="4:5" ht="13.5" customHeight="1">
      <c r="D75" s="20"/>
      <c r="E75" s="17"/>
    </row>
    <row r="76" spans="4:5" ht="13.5" customHeight="1">
      <c r="D76" s="12"/>
      <c r="E76" s="13"/>
    </row>
    <row r="77" spans="4:5" ht="13.5" customHeight="1">
      <c r="D77" s="12"/>
      <c r="E77" s="13"/>
    </row>
    <row r="78" spans="1:5" ht="13.5" customHeight="1">
      <c r="A78" s="14"/>
      <c r="D78" s="26"/>
      <c r="E78" s="24"/>
    </row>
    <row r="79" spans="2:5" ht="13.5" customHeight="1">
      <c r="B79" s="14"/>
      <c r="C79" s="14"/>
      <c r="D79" s="27"/>
      <c r="E79" s="24"/>
    </row>
    <row r="80" spans="2:5" ht="13.5" customHeight="1">
      <c r="B80" s="14"/>
      <c r="C80" s="14"/>
      <c r="D80" s="27"/>
      <c r="E80" s="15"/>
    </row>
    <row r="81" spans="2:5" ht="13.5" customHeight="1">
      <c r="B81" s="14"/>
      <c r="C81" s="14"/>
      <c r="D81" s="20"/>
      <c r="E81" s="21"/>
    </row>
    <row r="82" spans="4:5" ht="12.75">
      <c r="D82" s="12"/>
      <c r="E82" s="13"/>
    </row>
    <row r="83" spans="2:5" ht="12.75">
      <c r="B83" s="14"/>
      <c r="D83" s="12"/>
      <c r="E83" s="24"/>
    </row>
    <row r="84" spans="3:5" ht="12.75">
      <c r="C84" s="14"/>
      <c r="D84" s="12"/>
      <c r="E84" s="15"/>
    </row>
    <row r="85" spans="3:5" ht="12.75">
      <c r="C85" s="14"/>
      <c r="D85" s="20"/>
      <c r="E85" s="17"/>
    </row>
    <row r="86" spans="4:5" ht="12.75">
      <c r="D86" s="12"/>
      <c r="E86" s="13"/>
    </row>
    <row r="87" spans="4:5" ht="12.75">
      <c r="D87" s="12"/>
      <c r="E87" s="13"/>
    </row>
    <row r="88" spans="4:5" ht="12.75">
      <c r="D88" s="28"/>
      <c r="E88" s="29"/>
    </row>
    <row r="89" spans="4:5" ht="12.75">
      <c r="D89" s="12"/>
      <c r="E89" s="13"/>
    </row>
    <row r="90" spans="4:5" ht="12.75">
      <c r="D90" s="12"/>
      <c r="E90" s="13"/>
    </row>
    <row r="91" spans="4:5" ht="12.75">
      <c r="D91" s="12"/>
      <c r="E91" s="13"/>
    </row>
    <row r="92" spans="4:5" ht="12.75">
      <c r="D92" s="20"/>
      <c r="E92" s="17"/>
    </row>
    <row r="93" spans="4:5" ht="12.75">
      <c r="D93" s="12"/>
      <c r="E93" s="13"/>
    </row>
    <row r="94" spans="4:5" ht="12.75">
      <c r="D94" s="20"/>
      <c r="E94" s="17"/>
    </row>
    <row r="95" spans="4:5" ht="12.75">
      <c r="D95" s="12"/>
      <c r="E95" s="13"/>
    </row>
    <row r="96" spans="4:5" ht="12.75">
      <c r="D96" s="12"/>
      <c r="E96" s="13"/>
    </row>
    <row r="97" spans="4:5" ht="12.75">
      <c r="D97" s="12"/>
      <c r="E97" s="13"/>
    </row>
    <row r="98" spans="4:5" ht="12.75">
      <c r="D98" s="12"/>
      <c r="E98" s="13"/>
    </row>
    <row r="99" spans="1:5" ht="28.5" customHeight="1">
      <c r="A99" s="22"/>
      <c r="B99" s="22"/>
      <c r="C99" s="22"/>
      <c r="D99" s="194"/>
      <c r="E99" s="195"/>
    </row>
    <row r="100" spans="3:5" ht="12.75">
      <c r="C100" s="14"/>
      <c r="D100" s="12"/>
      <c r="E100" s="15"/>
    </row>
    <row r="101" spans="4:5" ht="12.75">
      <c r="D101" s="30"/>
      <c r="E101" s="31"/>
    </row>
    <row r="102" spans="4:5" ht="12.75">
      <c r="D102" s="12"/>
      <c r="E102" s="13"/>
    </row>
    <row r="103" spans="4:5" ht="12.75">
      <c r="D103" s="28"/>
      <c r="E103" s="29"/>
    </row>
    <row r="104" spans="4:5" ht="12.75">
      <c r="D104" s="28"/>
      <c r="E104" s="29"/>
    </row>
    <row r="105" spans="4:5" ht="12.75">
      <c r="D105" s="12"/>
      <c r="E105" s="13"/>
    </row>
    <row r="106" spans="4:5" ht="12.75">
      <c r="D106" s="20"/>
      <c r="E106" s="17"/>
    </row>
    <row r="107" spans="4:5" ht="12.75">
      <c r="D107" s="12"/>
      <c r="E107" s="13"/>
    </row>
    <row r="108" spans="4:5" ht="12.75">
      <c r="D108" s="12"/>
      <c r="E108" s="13"/>
    </row>
    <row r="109" spans="4:5" ht="12.75">
      <c r="D109" s="20"/>
      <c r="E109" s="17"/>
    </row>
    <row r="110" spans="4:5" ht="12.75">
      <c r="D110" s="12"/>
      <c r="E110" s="13"/>
    </row>
    <row r="111" spans="4:5" ht="12.75">
      <c r="D111" s="28"/>
      <c r="E111" s="29"/>
    </row>
    <row r="112" spans="4:5" ht="12.75">
      <c r="D112" s="20"/>
      <c r="E112" s="31"/>
    </row>
    <row r="113" spans="4:5" ht="12.75">
      <c r="D113" s="18"/>
      <c r="E113" s="29"/>
    </row>
    <row r="114" spans="4:5" ht="12.75">
      <c r="D114" s="20"/>
      <c r="E114" s="17"/>
    </row>
    <row r="115" spans="4:5" ht="12.75">
      <c r="D115" s="12"/>
      <c r="E115" s="13"/>
    </row>
    <row r="116" spans="3:5" ht="12.75">
      <c r="C116" s="14"/>
      <c r="D116" s="12"/>
      <c r="E116" s="15"/>
    </row>
    <row r="117" spans="4:5" ht="12.75">
      <c r="D117" s="18"/>
      <c r="E117" s="17"/>
    </row>
    <row r="118" spans="4:5" ht="12.75">
      <c r="D118" s="18"/>
      <c r="E118" s="29"/>
    </row>
    <row r="119" spans="3:5" ht="12.75">
      <c r="C119" s="14"/>
      <c r="D119" s="18"/>
      <c r="E119" s="32"/>
    </row>
    <row r="120" spans="3:5" ht="12.75">
      <c r="C120" s="14"/>
      <c r="D120" s="20"/>
      <c r="E120" s="21"/>
    </row>
    <row r="121" spans="4:5" ht="12.75">
      <c r="D121" s="12"/>
      <c r="E121" s="13"/>
    </row>
    <row r="122" spans="4:5" ht="12.75">
      <c r="D122" s="30"/>
      <c r="E122" s="33"/>
    </row>
    <row r="123" spans="4:5" ht="11.25" customHeight="1">
      <c r="D123" s="28"/>
      <c r="E123" s="29"/>
    </row>
    <row r="124" spans="2:5" ht="24" customHeight="1">
      <c r="B124" s="14"/>
      <c r="D124" s="28"/>
      <c r="E124" s="34"/>
    </row>
    <row r="125" spans="3:5" ht="15" customHeight="1">
      <c r="C125" s="14"/>
      <c r="D125" s="28"/>
      <c r="E125" s="34"/>
    </row>
    <row r="126" spans="4:5" ht="11.25" customHeight="1">
      <c r="D126" s="30"/>
      <c r="E126" s="31"/>
    </row>
    <row r="127" spans="4:5" ht="12.75">
      <c r="D127" s="28"/>
      <c r="E127" s="29"/>
    </row>
    <row r="128" spans="2:5" ht="13.5" customHeight="1">
      <c r="B128" s="14"/>
      <c r="D128" s="28"/>
      <c r="E128" s="35"/>
    </row>
    <row r="129" spans="3:5" ht="12.75" customHeight="1">
      <c r="C129" s="14"/>
      <c r="D129" s="28"/>
      <c r="E129" s="15"/>
    </row>
    <row r="130" spans="3:5" ht="12.75" customHeight="1">
      <c r="C130" s="14"/>
      <c r="D130" s="20"/>
      <c r="E130" s="21"/>
    </row>
    <row r="131" spans="4:5" ht="12.75">
      <c r="D131" s="12"/>
      <c r="E131" s="13"/>
    </row>
    <row r="132" spans="3:5" ht="12.75">
      <c r="C132" s="14"/>
      <c r="D132" s="12"/>
      <c r="E132" s="32"/>
    </row>
    <row r="133" spans="4:5" ht="12.75">
      <c r="D133" s="30"/>
      <c r="E133" s="31"/>
    </row>
    <row r="134" spans="4:5" ht="12.75">
      <c r="D134" s="28"/>
      <c r="E134" s="29"/>
    </row>
    <row r="135" spans="4:5" ht="12.75">
      <c r="D135" s="12"/>
      <c r="E135" s="13"/>
    </row>
    <row r="136" spans="1:5" ht="19.5" customHeight="1">
      <c r="A136" s="36"/>
      <c r="B136" s="5"/>
      <c r="C136" s="5"/>
      <c r="D136" s="5"/>
      <c r="E136" s="24"/>
    </row>
    <row r="137" spans="1:5" ht="15" customHeight="1">
      <c r="A137" s="14"/>
      <c r="D137" s="26"/>
      <c r="E137" s="24"/>
    </row>
    <row r="138" spans="1:5" ht="12.75">
      <c r="A138" s="14"/>
      <c r="B138" s="14"/>
      <c r="D138" s="26"/>
      <c r="E138" s="15"/>
    </row>
    <row r="139" spans="3:5" ht="12.75">
      <c r="C139" s="14"/>
      <c r="D139" s="12"/>
      <c r="E139" s="24"/>
    </row>
    <row r="140" spans="4:5" ht="12.75">
      <c r="D140" s="16"/>
      <c r="E140" s="17"/>
    </row>
    <row r="141" spans="2:5" ht="12.75">
      <c r="B141" s="14"/>
      <c r="D141" s="12"/>
      <c r="E141" s="15"/>
    </row>
    <row r="142" spans="3:5" ht="12.75">
      <c r="C142" s="14"/>
      <c r="D142" s="12"/>
      <c r="E142" s="15"/>
    </row>
    <row r="143" spans="4:5" ht="12.75">
      <c r="D143" s="20"/>
      <c r="E143" s="21"/>
    </row>
    <row r="144" spans="3:5" ht="22.5" customHeight="1">
      <c r="C144" s="14"/>
      <c r="D144" s="12"/>
      <c r="E144" s="22"/>
    </row>
    <row r="145" spans="4:5" ht="12.75">
      <c r="D145" s="12"/>
      <c r="E145" s="21"/>
    </row>
    <row r="146" spans="2:5" ht="12.75">
      <c r="B146" s="14"/>
      <c r="D146" s="18"/>
      <c r="E146" s="24"/>
    </row>
    <row r="147" spans="3:5" ht="12.75">
      <c r="C147" s="14"/>
      <c r="D147" s="18"/>
      <c r="E147" s="25"/>
    </row>
    <row r="148" spans="4:5" ht="12.75">
      <c r="D148" s="20"/>
      <c r="E148" s="17"/>
    </row>
    <row r="149" spans="1:5" ht="13.5" customHeight="1">
      <c r="A149" s="14"/>
      <c r="D149" s="26"/>
      <c r="E149" s="24"/>
    </row>
    <row r="150" spans="2:5" ht="13.5" customHeight="1">
      <c r="B150" s="14"/>
      <c r="D150" s="12"/>
      <c r="E150" s="24"/>
    </row>
    <row r="151" spans="3:5" ht="13.5" customHeight="1">
      <c r="C151" s="14"/>
      <c r="D151" s="12"/>
      <c r="E151" s="15"/>
    </row>
    <row r="152" spans="3:5" ht="12.75">
      <c r="C152" s="14"/>
      <c r="D152" s="20"/>
      <c r="E152" s="17"/>
    </row>
    <row r="153" spans="3:5" ht="12.75">
      <c r="C153" s="14"/>
      <c r="D153" s="12"/>
      <c r="E153" s="15"/>
    </row>
    <row r="154" spans="4:5" ht="12.75">
      <c r="D154" s="30"/>
      <c r="E154" s="31"/>
    </row>
    <row r="155" spans="3:5" ht="12.75">
      <c r="C155" s="14"/>
      <c r="D155" s="18"/>
      <c r="E155" s="32"/>
    </row>
    <row r="156" spans="3:5" ht="12.75">
      <c r="C156" s="14"/>
      <c r="D156" s="20"/>
      <c r="E156" s="21"/>
    </row>
    <row r="157" spans="4:5" ht="12.75">
      <c r="D157" s="30"/>
      <c r="E157" s="37"/>
    </row>
    <row r="158" spans="2:5" ht="12.75">
      <c r="B158" s="14"/>
      <c r="D158" s="28"/>
      <c r="E158" s="35"/>
    </row>
    <row r="159" spans="3:5" ht="12.75">
      <c r="C159" s="14"/>
      <c r="D159" s="28"/>
      <c r="E159" s="15"/>
    </row>
    <row r="160" spans="3:5" ht="12.75">
      <c r="C160" s="14"/>
      <c r="D160" s="20"/>
      <c r="E160" s="21"/>
    </row>
    <row r="161" spans="3:5" ht="12.75">
      <c r="C161" s="14"/>
      <c r="D161" s="20"/>
      <c r="E161" s="21"/>
    </row>
    <row r="162" spans="4:5" ht="12.75">
      <c r="D162" s="12"/>
      <c r="E162" s="13"/>
    </row>
    <row r="163" spans="1:5" s="38" customFormat="1" ht="18" customHeight="1">
      <c r="A163" s="227"/>
      <c r="B163" s="228"/>
      <c r="C163" s="228"/>
      <c r="D163" s="228"/>
      <c r="E163" s="228"/>
    </row>
    <row r="164" spans="1:5" ht="28.5" customHeight="1">
      <c r="A164" s="22"/>
      <c r="B164" s="22"/>
      <c r="C164" s="22"/>
      <c r="D164" s="194"/>
      <c r="E164" s="195"/>
    </row>
    <row r="166" spans="1:5" ht="15.75">
      <c r="A166" s="40"/>
      <c r="B166" s="14"/>
      <c r="C166" s="14"/>
      <c r="D166" s="41"/>
      <c r="E166" s="4"/>
    </row>
    <row r="167" spans="1:5" ht="12.75">
      <c r="A167" s="14"/>
      <c r="B167" s="14"/>
      <c r="C167" s="14"/>
      <c r="D167" s="41"/>
      <c r="E167" s="4"/>
    </row>
    <row r="168" spans="1:5" ht="17.25" customHeight="1">
      <c r="A168" s="14"/>
      <c r="B168" s="14"/>
      <c r="C168" s="14"/>
      <c r="D168" s="41"/>
      <c r="E168" s="4"/>
    </row>
    <row r="169" spans="1:5" ht="13.5" customHeight="1">
      <c r="A169" s="14"/>
      <c r="B169" s="14"/>
      <c r="C169" s="14"/>
      <c r="D169" s="41"/>
      <c r="E169" s="4"/>
    </row>
    <row r="170" spans="1:5" ht="12.75">
      <c r="A170" s="14"/>
      <c r="B170" s="14"/>
      <c r="C170" s="14"/>
      <c r="D170" s="41"/>
      <c r="E170" s="4"/>
    </row>
    <row r="171" spans="1:3" ht="12.75">
      <c r="A171" s="14"/>
      <c r="B171" s="14"/>
      <c r="C171" s="14"/>
    </row>
    <row r="172" spans="1:5" ht="12.75">
      <c r="A172" s="14"/>
      <c r="B172" s="14"/>
      <c r="C172" s="14"/>
      <c r="D172" s="41"/>
      <c r="E172" s="4"/>
    </row>
    <row r="173" spans="1:5" ht="12.75">
      <c r="A173" s="14"/>
      <c r="B173" s="14"/>
      <c r="C173" s="14"/>
      <c r="D173" s="41"/>
      <c r="E173" s="42"/>
    </row>
    <row r="174" spans="1:5" ht="12.75">
      <c r="A174" s="14"/>
      <c r="B174" s="14"/>
      <c r="C174" s="14"/>
      <c r="D174" s="41"/>
      <c r="E174" s="4"/>
    </row>
    <row r="175" spans="1:5" ht="22.5" customHeight="1">
      <c r="A175" s="14"/>
      <c r="B175" s="14"/>
      <c r="C175" s="14"/>
      <c r="D175" s="41"/>
      <c r="E175" s="22"/>
    </row>
    <row r="176" spans="4:5" ht="22.5" customHeight="1">
      <c r="D176" s="20"/>
      <c r="E176" s="23"/>
    </row>
  </sheetData>
  <sheetProtection/>
  <mergeCells count="9">
    <mergeCell ref="A1:H1"/>
    <mergeCell ref="B22:H22"/>
    <mergeCell ref="B24:H24"/>
    <mergeCell ref="B36:H36"/>
    <mergeCell ref="B38:H38"/>
    <mergeCell ref="A163:E163"/>
    <mergeCell ref="B3:H3"/>
    <mergeCell ref="B50:H50"/>
    <mergeCell ref="G52:H5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 xml:space="preserve">&amp;R. </oddFooter>
  </headerFooter>
  <rowBreaks count="3" manualBreakCount="3">
    <brk id="22" max="8" man="1"/>
    <brk id="97" max="9" man="1"/>
    <brk id="16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4"/>
  <sheetViews>
    <sheetView showGridLines="0" workbookViewId="0" topLeftCell="A1">
      <pane ySplit="3" topLeftCell="A4" activePane="bottomLeft" state="frozen"/>
      <selection pane="topLeft" activeCell="A1" sqref="A1"/>
      <selection pane="bottomLeft" activeCell="C205" sqref="C205"/>
    </sheetView>
  </sheetViews>
  <sheetFormatPr defaultColWidth="11.421875" defaultRowHeight="12.75"/>
  <cols>
    <col min="1" max="1" width="12.57421875" style="164" customWidth="1"/>
    <col min="2" max="2" width="34.28125" style="165" customWidth="1"/>
    <col min="3" max="3" width="20.28125" style="166" customWidth="1"/>
    <col min="4" max="4" width="15.28125" style="166" customWidth="1"/>
    <col min="5" max="5" width="19.421875" style="166" customWidth="1"/>
    <col min="6" max="10" width="13.7109375" style="166" customWidth="1"/>
    <col min="11" max="16384" width="11.421875" style="2" customWidth="1"/>
  </cols>
  <sheetData>
    <row r="1" spans="1:10" ht="18" customHeight="1">
      <c r="A1" s="231" t="s">
        <v>17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2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</row>
    <row r="3" spans="1:10" s="4" customFormat="1" ht="38.25">
      <c r="A3" s="3" t="s">
        <v>18</v>
      </c>
      <c r="B3" s="3" t="s">
        <v>19</v>
      </c>
      <c r="C3" s="3" t="s">
        <v>138</v>
      </c>
      <c r="D3" s="3" t="s">
        <v>140</v>
      </c>
      <c r="E3" s="3" t="s">
        <v>145</v>
      </c>
      <c r="F3" s="3" t="s">
        <v>53</v>
      </c>
      <c r="G3" s="3" t="s">
        <v>54</v>
      </c>
      <c r="H3" s="3" t="s">
        <v>11</v>
      </c>
      <c r="I3" s="3" t="s">
        <v>13</v>
      </c>
      <c r="J3" s="3" t="s">
        <v>20</v>
      </c>
    </row>
    <row r="4" spans="1:10" ht="12.75">
      <c r="A4" s="131"/>
      <c r="B4" s="133"/>
      <c r="C4" s="134"/>
      <c r="D4" s="134"/>
      <c r="E4" s="134"/>
      <c r="F4" s="134"/>
      <c r="G4" s="134"/>
      <c r="H4" s="134"/>
      <c r="I4" s="134"/>
      <c r="J4" s="134"/>
    </row>
    <row r="5" spans="1:10" s="4" customFormat="1" ht="12.75">
      <c r="A5" s="131"/>
      <c r="B5" s="135" t="s">
        <v>113</v>
      </c>
      <c r="C5" s="136">
        <f>C7+C18+C75+C148+C173+C180+C189</f>
        <v>5293457.94</v>
      </c>
      <c r="D5" s="136">
        <f aca="true" t="shared" si="0" ref="D5:J5">D7+D18+D75+D148+D173+D180+D189</f>
        <v>-57928.71</v>
      </c>
      <c r="E5" s="136">
        <f t="shared" si="0"/>
        <v>5237076.23</v>
      </c>
      <c r="F5" s="136">
        <f t="shared" si="0"/>
        <v>4482107.71</v>
      </c>
      <c r="G5" s="136">
        <f t="shared" si="0"/>
        <v>592769.99</v>
      </c>
      <c r="H5" s="136">
        <f t="shared" si="0"/>
        <v>79663.23000000001</v>
      </c>
      <c r="I5" s="136">
        <f t="shared" si="0"/>
        <v>82535.3</v>
      </c>
      <c r="J5" s="136">
        <f t="shared" si="0"/>
        <v>0</v>
      </c>
    </row>
    <row r="6" spans="1:10" ht="12.75" customHeight="1">
      <c r="A6" s="131"/>
      <c r="B6" s="133"/>
      <c r="C6" s="134"/>
      <c r="D6" s="136"/>
      <c r="E6" s="134"/>
      <c r="F6" s="134"/>
      <c r="G6" s="134"/>
      <c r="H6" s="134"/>
      <c r="I6" s="134"/>
      <c r="J6" s="134"/>
    </row>
    <row r="7" spans="1:10" s="173" customFormat="1" ht="13.5" thickBot="1">
      <c r="A7" s="170">
        <v>1101</v>
      </c>
      <c r="B7" s="171" t="s">
        <v>55</v>
      </c>
      <c r="C7" s="172">
        <f aca="true" t="shared" si="1" ref="C7:J7">C8</f>
        <v>4440000</v>
      </c>
      <c r="D7" s="172">
        <f t="shared" si="1"/>
        <v>0</v>
      </c>
      <c r="E7" s="172">
        <f t="shared" si="1"/>
        <v>4440000</v>
      </c>
      <c r="F7" s="172">
        <f t="shared" si="1"/>
        <v>4440000</v>
      </c>
      <c r="G7" s="172">
        <f t="shared" si="1"/>
        <v>0</v>
      </c>
      <c r="H7" s="172">
        <f t="shared" si="1"/>
        <v>0</v>
      </c>
      <c r="I7" s="172">
        <f t="shared" si="1"/>
        <v>0</v>
      </c>
      <c r="J7" s="172">
        <f t="shared" si="1"/>
        <v>0</v>
      </c>
    </row>
    <row r="8" spans="1:10" s="4" customFormat="1" ht="12.75" customHeight="1">
      <c r="A8" s="167" t="s">
        <v>56</v>
      </c>
      <c r="B8" s="168" t="s">
        <v>57</v>
      </c>
      <c r="C8" s="169">
        <f aca="true" t="shared" si="2" ref="C8:J8">C10</f>
        <v>4440000</v>
      </c>
      <c r="D8" s="169">
        <f t="shared" si="2"/>
        <v>0</v>
      </c>
      <c r="E8" s="169">
        <f t="shared" si="2"/>
        <v>4440000</v>
      </c>
      <c r="F8" s="169">
        <f t="shared" si="2"/>
        <v>4440000</v>
      </c>
      <c r="G8" s="169">
        <f t="shared" si="2"/>
        <v>0</v>
      </c>
      <c r="H8" s="169">
        <f t="shared" si="2"/>
        <v>0</v>
      </c>
      <c r="I8" s="169">
        <f t="shared" si="2"/>
        <v>0</v>
      </c>
      <c r="J8" s="169">
        <f t="shared" si="2"/>
        <v>0</v>
      </c>
    </row>
    <row r="9" spans="1:10" s="75" customFormat="1" ht="15.75" customHeight="1">
      <c r="A9" s="139" t="s">
        <v>68</v>
      </c>
      <c r="B9" s="140" t="s">
        <v>118</v>
      </c>
      <c r="C9" s="141"/>
      <c r="D9" s="136"/>
      <c r="E9" s="141"/>
      <c r="F9" s="141"/>
      <c r="G9" s="141"/>
      <c r="H9" s="141"/>
      <c r="I9" s="141"/>
      <c r="J9" s="141"/>
    </row>
    <row r="10" spans="1:10" s="4" customFormat="1" ht="12.75">
      <c r="A10" s="131">
        <v>3</v>
      </c>
      <c r="B10" s="138" t="s">
        <v>51</v>
      </c>
      <c r="C10" s="136">
        <f aca="true" t="shared" si="3" ref="C10:J10">C11+C15</f>
        <v>4440000</v>
      </c>
      <c r="D10" s="136">
        <f t="shared" si="3"/>
        <v>0</v>
      </c>
      <c r="E10" s="136">
        <f t="shared" si="3"/>
        <v>4440000</v>
      </c>
      <c r="F10" s="136">
        <f t="shared" si="3"/>
        <v>4440000</v>
      </c>
      <c r="G10" s="136">
        <f t="shared" si="3"/>
        <v>0</v>
      </c>
      <c r="H10" s="136">
        <f t="shared" si="3"/>
        <v>0</v>
      </c>
      <c r="I10" s="136">
        <f t="shared" si="3"/>
        <v>0</v>
      </c>
      <c r="J10" s="136">
        <f t="shared" si="3"/>
        <v>0</v>
      </c>
    </row>
    <row r="11" spans="1:10" s="4" customFormat="1" ht="12.75">
      <c r="A11" s="131">
        <v>31</v>
      </c>
      <c r="B11" s="138" t="s">
        <v>21</v>
      </c>
      <c r="C11" s="136">
        <f aca="true" t="shared" si="4" ref="C11:J11">C12+C13+C14</f>
        <v>4440000</v>
      </c>
      <c r="D11" s="136">
        <f t="shared" si="4"/>
        <v>0</v>
      </c>
      <c r="E11" s="136">
        <f t="shared" si="4"/>
        <v>4440000</v>
      </c>
      <c r="F11" s="136">
        <f t="shared" si="4"/>
        <v>4440000</v>
      </c>
      <c r="G11" s="136">
        <f t="shared" si="4"/>
        <v>0</v>
      </c>
      <c r="H11" s="136">
        <f t="shared" si="4"/>
        <v>0</v>
      </c>
      <c r="I11" s="136">
        <f t="shared" si="4"/>
        <v>0</v>
      </c>
      <c r="J11" s="136">
        <f t="shared" si="4"/>
        <v>0</v>
      </c>
    </row>
    <row r="12" spans="1:10" ht="12.75">
      <c r="A12" s="142">
        <v>311</v>
      </c>
      <c r="B12" s="133" t="s">
        <v>22</v>
      </c>
      <c r="C12" s="143">
        <v>3710000</v>
      </c>
      <c r="D12" s="143">
        <f aca="true" t="shared" si="5" ref="D12:D68">E12-C12</f>
        <v>0</v>
      </c>
      <c r="E12" s="143">
        <v>3710000</v>
      </c>
      <c r="F12" s="143">
        <v>3710000</v>
      </c>
      <c r="G12" s="143"/>
      <c r="H12" s="143"/>
      <c r="I12" s="143"/>
      <c r="J12" s="143"/>
    </row>
    <row r="13" spans="1:10" ht="12.75">
      <c r="A13" s="142">
        <v>312</v>
      </c>
      <c r="B13" s="133" t="s">
        <v>23</v>
      </c>
      <c r="C13" s="143">
        <v>110000</v>
      </c>
      <c r="D13" s="143">
        <f t="shared" si="5"/>
        <v>0</v>
      </c>
      <c r="E13" s="143">
        <v>110000</v>
      </c>
      <c r="F13" s="143">
        <v>110000</v>
      </c>
      <c r="G13" s="143"/>
      <c r="H13" s="143"/>
      <c r="I13" s="143"/>
      <c r="J13" s="143"/>
    </row>
    <row r="14" spans="1:10" ht="12.75">
      <c r="A14" s="142">
        <v>313</v>
      </c>
      <c r="B14" s="133" t="s">
        <v>24</v>
      </c>
      <c r="C14" s="143">
        <v>620000</v>
      </c>
      <c r="D14" s="143">
        <f t="shared" si="5"/>
        <v>0</v>
      </c>
      <c r="E14" s="143">
        <v>620000</v>
      </c>
      <c r="F14" s="143">
        <v>620000</v>
      </c>
      <c r="G14" s="143"/>
      <c r="H14" s="143"/>
      <c r="I14" s="143"/>
      <c r="J14" s="143"/>
    </row>
    <row r="15" spans="1:10" s="4" customFormat="1" ht="12.75">
      <c r="A15" s="131">
        <v>32</v>
      </c>
      <c r="B15" s="138" t="s">
        <v>25</v>
      </c>
      <c r="C15" s="136">
        <f aca="true" t="shared" si="6" ref="C15:J15">C16</f>
        <v>0</v>
      </c>
      <c r="D15" s="136">
        <f t="shared" si="6"/>
        <v>0</v>
      </c>
      <c r="E15" s="136">
        <f t="shared" si="6"/>
        <v>0</v>
      </c>
      <c r="F15" s="136">
        <f t="shared" si="6"/>
        <v>0</v>
      </c>
      <c r="G15" s="136">
        <f t="shared" si="6"/>
        <v>0</v>
      </c>
      <c r="H15" s="136">
        <f t="shared" si="6"/>
        <v>0</v>
      </c>
      <c r="I15" s="136">
        <f t="shared" si="6"/>
        <v>0</v>
      </c>
      <c r="J15" s="136">
        <f t="shared" si="6"/>
        <v>0</v>
      </c>
    </row>
    <row r="16" spans="1:10" ht="12.75">
      <c r="A16" s="142">
        <v>329</v>
      </c>
      <c r="B16" s="133" t="s">
        <v>58</v>
      </c>
      <c r="C16" s="143">
        <v>0</v>
      </c>
      <c r="D16" s="143">
        <f t="shared" si="5"/>
        <v>0</v>
      </c>
      <c r="E16" s="143">
        <v>0</v>
      </c>
      <c r="F16" s="143">
        <v>0</v>
      </c>
      <c r="G16" s="143"/>
      <c r="H16" s="143"/>
      <c r="I16" s="143"/>
      <c r="J16" s="143"/>
    </row>
    <row r="17" spans="1:10" ht="12.75">
      <c r="A17" s="142"/>
      <c r="B17" s="133"/>
      <c r="C17" s="143"/>
      <c r="D17" s="136"/>
      <c r="E17" s="143"/>
      <c r="F17" s="143"/>
      <c r="G17" s="143"/>
      <c r="H17" s="143"/>
      <c r="I17" s="143"/>
      <c r="J17" s="143"/>
    </row>
    <row r="18" spans="1:10" s="80" customFormat="1" ht="26.25" thickBot="1">
      <c r="A18" s="174">
        <v>2201</v>
      </c>
      <c r="B18" s="175" t="s">
        <v>59</v>
      </c>
      <c r="C18" s="176">
        <f aca="true" t="shared" si="7" ref="C18:J18">C19+C30+C41</f>
        <v>492373.81999999995</v>
      </c>
      <c r="D18" s="176">
        <f t="shared" si="7"/>
        <v>-16057.21</v>
      </c>
      <c r="E18" s="176">
        <f t="shared" si="7"/>
        <v>476316.61</v>
      </c>
      <c r="F18" s="176">
        <f t="shared" si="7"/>
        <v>20000</v>
      </c>
      <c r="G18" s="176">
        <f t="shared" si="7"/>
        <v>378153.38</v>
      </c>
      <c r="H18" s="176">
        <f t="shared" si="7"/>
        <v>78163.23000000001</v>
      </c>
      <c r="I18" s="176">
        <f t="shared" si="7"/>
        <v>0</v>
      </c>
      <c r="J18" s="176">
        <f t="shared" si="7"/>
        <v>0</v>
      </c>
    </row>
    <row r="19" spans="1:10" s="4" customFormat="1" ht="12.75" customHeight="1">
      <c r="A19" s="167" t="s">
        <v>60</v>
      </c>
      <c r="B19" s="168" t="s">
        <v>61</v>
      </c>
      <c r="C19" s="169">
        <f aca="true" t="shared" si="8" ref="C19:J19">C21</f>
        <v>204740.88</v>
      </c>
      <c r="D19" s="169">
        <f t="shared" si="8"/>
        <v>0</v>
      </c>
      <c r="E19" s="169">
        <f t="shared" si="8"/>
        <v>204740.88</v>
      </c>
      <c r="F19" s="169">
        <f t="shared" si="8"/>
        <v>0</v>
      </c>
      <c r="G19" s="169">
        <f t="shared" si="8"/>
        <v>204740.88</v>
      </c>
      <c r="H19" s="169">
        <f t="shared" si="8"/>
        <v>0</v>
      </c>
      <c r="I19" s="169">
        <f t="shared" si="8"/>
        <v>0</v>
      </c>
      <c r="J19" s="169">
        <f t="shared" si="8"/>
        <v>0</v>
      </c>
    </row>
    <row r="20" spans="1:10" s="75" customFormat="1" ht="15.75" customHeight="1">
      <c r="A20" s="139" t="s">
        <v>68</v>
      </c>
      <c r="B20" s="140" t="s">
        <v>117</v>
      </c>
      <c r="C20" s="141"/>
      <c r="D20" s="136"/>
      <c r="E20" s="141"/>
      <c r="F20" s="141"/>
      <c r="G20" s="141"/>
      <c r="H20" s="141"/>
      <c r="I20" s="141"/>
      <c r="J20" s="141"/>
    </row>
    <row r="21" spans="1:10" s="4" customFormat="1" ht="12.75">
      <c r="A21" s="131">
        <v>3</v>
      </c>
      <c r="B21" s="138" t="s">
        <v>51</v>
      </c>
      <c r="C21" s="136">
        <f aca="true" t="shared" si="9" ref="C21:J21">C22+C27</f>
        <v>204740.88</v>
      </c>
      <c r="D21" s="136">
        <f t="shared" si="9"/>
        <v>0</v>
      </c>
      <c r="E21" s="136">
        <f t="shared" si="9"/>
        <v>204740.88</v>
      </c>
      <c r="F21" s="136">
        <f t="shared" si="9"/>
        <v>0</v>
      </c>
      <c r="G21" s="136">
        <f t="shared" si="9"/>
        <v>204740.88</v>
      </c>
      <c r="H21" s="136">
        <f t="shared" si="9"/>
        <v>0</v>
      </c>
      <c r="I21" s="136">
        <f t="shared" si="9"/>
        <v>0</v>
      </c>
      <c r="J21" s="136">
        <f t="shared" si="9"/>
        <v>0</v>
      </c>
    </row>
    <row r="22" spans="1:10" s="4" customFormat="1" ht="12.75">
      <c r="A22" s="131">
        <v>32</v>
      </c>
      <c r="B22" s="138" t="s">
        <v>25</v>
      </c>
      <c r="C22" s="136">
        <f>C23+C24+C25+C26</f>
        <v>196240.88</v>
      </c>
      <c r="D22" s="136">
        <f>D23+D24+D25+D26</f>
        <v>1800</v>
      </c>
      <c r="E22" s="136">
        <f>E23+E24+E25+E26</f>
        <v>198040.88</v>
      </c>
      <c r="F22" s="136">
        <f>F23+F24+F25</f>
        <v>0</v>
      </c>
      <c r="G22" s="136">
        <f>G23+G24+G25+G26</f>
        <v>196240.88</v>
      </c>
      <c r="H22" s="136">
        <f>H23+H24+H25</f>
        <v>0</v>
      </c>
      <c r="I22" s="136">
        <f>I23+I24+I25</f>
        <v>0</v>
      </c>
      <c r="J22" s="136">
        <f>J23+J24+J25</f>
        <v>0</v>
      </c>
    </row>
    <row r="23" spans="1:10" ht="12.75">
      <c r="A23" s="142">
        <v>321</v>
      </c>
      <c r="B23" s="133" t="s">
        <v>26</v>
      </c>
      <c r="C23" s="143">
        <v>27000</v>
      </c>
      <c r="D23" s="143">
        <f t="shared" si="5"/>
        <v>-16000</v>
      </c>
      <c r="E23" s="143">
        <v>11000</v>
      </c>
      <c r="F23" s="143">
        <v>0</v>
      </c>
      <c r="G23" s="143">
        <v>27000</v>
      </c>
      <c r="H23" s="143"/>
      <c r="I23" s="143"/>
      <c r="J23" s="143"/>
    </row>
    <row r="24" spans="1:10" ht="12.75">
      <c r="A24" s="142">
        <v>322</v>
      </c>
      <c r="B24" s="133" t="s">
        <v>27</v>
      </c>
      <c r="C24" s="143">
        <v>58200</v>
      </c>
      <c r="D24" s="143">
        <f t="shared" si="5"/>
        <v>35320</v>
      </c>
      <c r="E24" s="143">
        <v>93520</v>
      </c>
      <c r="F24" s="143">
        <v>0</v>
      </c>
      <c r="G24" s="143">
        <v>58200</v>
      </c>
      <c r="H24" s="143"/>
      <c r="I24" s="143"/>
      <c r="J24" s="143"/>
    </row>
    <row r="25" spans="1:10" ht="12.75">
      <c r="A25" s="142">
        <v>323</v>
      </c>
      <c r="B25" s="133" t="s">
        <v>28</v>
      </c>
      <c r="C25" s="143">
        <v>99600</v>
      </c>
      <c r="D25" s="143">
        <f t="shared" si="5"/>
        <v>-18500</v>
      </c>
      <c r="E25" s="143">
        <v>81100</v>
      </c>
      <c r="F25" s="143">
        <v>0</v>
      </c>
      <c r="G25" s="143">
        <v>99600</v>
      </c>
      <c r="H25" s="143"/>
      <c r="I25" s="143"/>
      <c r="J25" s="143"/>
    </row>
    <row r="26" spans="1:10" ht="12.75">
      <c r="A26" s="142">
        <v>329</v>
      </c>
      <c r="B26" s="133" t="s">
        <v>62</v>
      </c>
      <c r="C26" s="143">
        <v>11440.88</v>
      </c>
      <c r="D26" s="143">
        <f t="shared" si="5"/>
        <v>980</v>
      </c>
      <c r="E26" s="143">
        <v>12420.88</v>
      </c>
      <c r="F26" s="143"/>
      <c r="G26" s="143">
        <v>11440.88</v>
      </c>
      <c r="H26" s="143"/>
      <c r="I26" s="143"/>
      <c r="J26" s="143"/>
    </row>
    <row r="27" spans="1:10" s="4" customFormat="1" ht="12.75">
      <c r="A27" s="131">
        <v>34</v>
      </c>
      <c r="B27" s="138" t="s">
        <v>63</v>
      </c>
      <c r="C27" s="136">
        <f aca="true" t="shared" si="10" ref="C27:J27">C28</f>
        <v>8500</v>
      </c>
      <c r="D27" s="136">
        <f t="shared" si="10"/>
        <v>-1800</v>
      </c>
      <c r="E27" s="136">
        <f t="shared" si="10"/>
        <v>6700</v>
      </c>
      <c r="F27" s="136">
        <f t="shared" si="10"/>
        <v>0</v>
      </c>
      <c r="G27" s="136">
        <f t="shared" si="10"/>
        <v>8500</v>
      </c>
      <c r="H27" s="136">
        <f t="shared" si="10"/>
        <v>0</v>
      </c>
      <c r="I27" s="136">
        <f t="shared" si="10"/>
        <v>0</v>
      </c>
      <c r="J27" s="136">
        <f t="shared" si="10"/>
        <v>0</v>
      </c>
    </row>
    <row r="28" spans="1:10" ht="12.75">
      <c r="A28" s="142">
        <v>343</v>
      </c>
      <c r="B28" s="133" t="s">
        <v>30</v>
      </c>
      <c r="C28" s="143">
        <v>8500</v>
      </c>
      <c r="D28" s="143">
        <f t="shared" si="5"/>
        <v>-1800</v>
      </c>
      <c r="E28" s="143">
        <v>6700</v>
      </c>
      <c r="F28" s="143">
        <v>0</v>
      </c>
      <c r="G28" s="143">
        <v>8500</v>
      </c>
      <c r="H28" s="143"/>
      <c r="I28" s="143"/>
      <c r="J28" s="143"/>
    </row>
    <row r="29" spans="1:10" ht="12.75">
      <c r="A29" s="142"/>
      <c r="B29" s="133"/>
      <c r="C29" s="143"/>
      <c r="D29" s="136">
        <f t="shared" si="5"/>
        <v>0</v>
      </c>
      <c r="E29" s="143"/>
      <c r="F29" s="143"/>
      <c r="G29" s="143"/>
      <c r="H29" s="143"/>
      <c r="I29" s="143"/>
      <c r="J29" s="143"/>
    </row>
    <row r="30" spans="1:10" s="4" customFormat="1" ht="12.75" customHeight="1">
      <c r="A30" s="137" t="s">
        <v>64</v>
      </c>
      <c r="B30" s="138" t="s">
        <v>65</v>
      </c>
      <c r="C30" s="136">
        <f aca="true" t="shared" si="11" ref="C30:J30">C32</f>
        <v>189469.71</v>
      </c>
      <c r="D30" s="136">
        <f t="shared" si="11"/>
        <v>-16057.21</v>
      </c>
      <c r="E30" s="136">
        <f t="shared" si="11"/>
        <v>173412.5</v>
      </c>
      <c r="F30" s="136">
        <f t="shared" si="11"/>
        <v>0</v>
      </c>
      <c r="G30" s="136">
        <f t="shared" si="11"/>
        <v>173412.5</v>
      </c>
      <c r="H30" s="136">
        <f t="shared" si="11"/>
        <v>0</v>
      </c>
      <c r="I30" s="136">
        <f t="shared" si="11"/>
        <v>0</v>
      </c>
      <c r="J30" s="136">
        <f t="shared" si="11"/>
        <v>0</v>
      </c>
    </row>
    <row r="31" spans="1:10" s="75" customFormat="1" ht="15.75" customHeight="1">
      <c r="A31" s="139" t="s">
        <v>70</v>
      </c>
      <c r="B31" s="140" t="s">
        <v>71</v>
      </c>
      <c r="C31" s="141"/>
      <c r="D31" s="136"/>
      <c r="E31" s="141"/>
      <c r="F31" s="141"/>
      <c r="G31" s="141"/>
      <c r="H31" s="141"/>
      <c r="I31" s="141"/>
      <c r="J31" s="141"/>
    </row>
    <row r="32" spans="1:10" s="4" customFormat="1" ht="12.75">
      <c r="A32" s="131">
        <v>3</v>
      </c>
      <c r="B32" s="138" t="s">
        <v>51</v>
      </c>
      <c r="C32" s="136">
        <f aca="true" t="shared" si="12" ref="C32:J32">C33+C38</f>
        <v>189469.71</v>
      </c>
      <c r="D32" s="136">
        <f t="shared" si="12"/>
        <v>-16057.21</v>
      </c>
      <c r="E32" s="136">
        <f t="shared" si="12"/>
        <v>173412.5</v>
      </c>
      <c r="F32" s="136">
        <f t="shared" si="12"/>
        <v>0</v>
      </c>
      <c r="G32" s="136">
        <f t="shared" si="12"/>
        <v>173412.5</v>
      </c>
      <c r="H32" s="136">
        <f t="shared" si="12"/>
        <v>0</v>
      </c>
      <c r="I32" s="136">
        <f t="shared" si="12"/>
        <v>0</v>
      </c>
      <c r="J32" s="136">
        <f t="shared" si="12"/>
        <v>0</v>
      </c>
    </row>
    <row r="33" spans="1:10" s="4" customFormat="1" ht="12.75">
      <c r="A33" s="131">
        <v>32</v>
      </c>
      <c r="B33" s="138" t="s">
        <v>25</v>
      </c>
      <c r="C33" s="136">
        <f>C34+C35+C36+C37</f>
        <v>189469.71</v>
      </c>
      <c r="D33" s="136">
        <f>D34+D35+D36+D37</f>
        <v>-16057.21</v>
      </c>
      <c r="E33" s="136">
        <f>E34+E35+E36+E37</f>
        <v>173412.5</v>
      </c>
      <c r="F33" s="136">
        <f>F34+F35+F36</f>
        <v>0</v>
      </c>
      <c r="G33" s="136">
        <f>G34+G35+G36+G37</f>
        <v>173412.5</v>
      </c>
      <c r="H33" s="136">
        <f>H34+H35+H36</f>
        <v>0</v>
      </c>
      <c r="I33" s="136">
        <f>I34+I35+I36</f>
        <v>0</v>
      </c>
      <c r="J33" s="136">
        <f>J34+J35+J36</f>
        <v>0</v>
      </c>
    </row>
    <row r="34" spans="1:10" ht="12.75">
      <c r="A34" s="142">
        <v>321</v>
      </c>
      <c r="B34" s="133" t="s">
        <v>26</v>
      </c>
      <c r="C34" s="143">
        <v>66878</v>
      </c>
      <c r="D34" s="143">
        <f t="shared" si="5"/>
        <v>-10468.96</v>
      </c>
      <c r="E34" s="143">
        <v>56409.04</v>
      </c>
      <c r="F34" s="143">
        <v>0</v>
      </c>
      <c r="G34" s="143">
        <f>E34</f>
        <v>56409.04</v>
      </c>
      <c r="H34" s="143"/>
      <c r="I34" s="143"/>
      <c r="J34" s="143"/>
    </row>
    <row r="35" spans="1:10" ht="12.75">
      <c r="A35" s="142">
        <v>322</v>
      </c>
      <c r="B35" s="133" t="s">
        <v>27</v>
      </c>
      <c r="C35" s="143">
        <v>25000</v>
      </c>
      <c r="D35" s="143">
        <f t="shared" si="5"/>
        <v>-1363.7000000000007</v>
      </c>
      <c r="E35" s="143">
        <v>23636.3</v>
      </c>
      <c r="F35" s="143">
        <v>0</v>
      </c>
      <c r="G35" s="143">
        <f>E35</f>
        <v>23636.3</v>
      </c>
      <c r="H35" s="143"/>
      <c r="I35" s="143"/>
      <c r="J35" s="143"/>
    </row>
    <row r="36" spans="1:10" ht="12.75">
      <c r="A36" s="142">
        <v>323</v>
      </c>
      <c r="B36" s="133" t="s">
        <v>28</v>
      </c>
      <c r="C36" s="143">
        <v>90500</v>
      </c>
      <c r="D36" s="143">
        <f t="shared" si="5"/>
        <v>-5695</v>
      </c>
      <c r="E36" s="143">
        <v>84805</v>
      </c>
      <c r="F36" s="143">
        <v>0</v>
      </c>
      <c r="G36" s="143">
        <f>E36</f>
        <v>84805</v>
      </c>
      <c r="H36" s="143"/>
      <c r="I36" s="143"/>
      <c r="J36" s="143"/>
    </row>
    <row r="37" spans="1:10" ht="12.75">
      <c r="A37" s="142">
        <v>329</v>
      </c>
      <c r="B37" s="133" t="s">
        <v>62</v>
      </c>
      <c r="C37" s="143">
        <v>7091.71</v>
      </c>
      <c r="D37" s="143">
        <f t="shared" si="5"/>
        <v>1470.4499999999998</v>
      </c>
      <c r="E37" s="143">
        <v>8562.16</v>
      </c>
      <c r="F37" s="143"/>
      <c r="G37" s="143">
        <f>E37</f>
        <v>8562.16</v>
      </c>
      <c r="H37" s="143"/>
      <c r="I37" s="143"/>
      <c r="J37" s="143"/>
    </row>
    <row r="38" spans="1:10" s="4" customFormat="1" ht="12.75">
      <c r="A38" s="131">
        <v>34</v>
      </c>
      <c r="B38" s="138" t="s">
        <v>63</v>
      </c>
      <c r="C38" s="136">
        <f aca="true" t="shared" si="13" ref="C38:J38">C39</f>
        <v>0</v>
      </c>
      <c r="D38" s="136">
        <f t="shared" si="13"/>
        <v>0</v>
      </c>
      <c r="E38" s="136">
        <f t="shared" si="13"/>
        <v>0</v>
      </c>
      <c r="F38" s="136">
        <f t="shared" si="13"/>
        <v>0</v>
      </c>
      <c r="G38" s="136">
        <f t="shared" si="13"/>
        <v>0</v>
      </c>
      <c r="H38" s="136">
        <f t="shared" si="13"/>
        <v>0</v>
      </c>
      <c r="I38" s="136">
        <f t="shared" si="13"/>
        <v>0</v>
      </c>
      <c r="J38" s="136">
        <f t="shared" si="13"/>
        <v>0</v>
      </c>
    </row>
    <row r="39" spans="1:10" ht="12.75">
      <c r="A39" s="142">
        <v>343</v>
      </c>
      <c r="B39" s="133" t="s">
        <v>30</v>
      </c>
      <c r="C39" s="143">
        <v>0</v>
      </c>
      <c r="D39" s="136">
        <f t="shared" si="5"/>
        <v>0</v>
      </c>
      <c r="E39" s="143">
        <v>0</v>
      </c>
      <c r="F39" s="143">
        <v>0</v>
      </c>
      <c r="G39" s="143">
        <f>C39</f>
        <v>0</v>
      </c>
      <c r="H39" s="143"/>
      <c r="I39" s="143"/>
      <c r="J39" s="143"/>
    </row>
    <row r="40" spans="1:10" ht="12.75">
      <c r="A40" s="142"/>
      <c r="B40" s="133"/>
      <c r="C40" s="143"/>
      <c r="D40" s="136"/>
      <c r="E40" s="143"/>
      <c r="F40" s="143"/>
      <c r="G40" s="143"/>
      <c r="H40" s="143"/>
      <c r="I40" s="143"/>
      <c r="J40" s="143"/>
    </row>
    <row r="41" spans="1:10" s="4" customFormat="1" ht="12.75" customHeight="1">
      <c r="A41" s="137" t="s">
        <v>66</v>
      </c>
      <c r="B41" s="138" t="s">
        <v>67</v>
      </c>
      <c r="C41" s="136">
        <f aca="true" t="shared" si="14" ref="C41:H41">C42+C56+C70</f>
        <v>98163.23000000001</v>
      </c>
      <c r="D41" s="136">
        <f>D42+D56+D70</f>
        <v>0</v>
      </c>
      <c r="E41" s="136">
        <f>E42+E56+E70</f>
        <v>98163.23000000001</v>
      </c>
      <c r="F41" s="136">
        <f t="shared" si="14"/>
        <v>20000</v>
      </c>
      <c r="G41" s="136">
        <f t="shared" si="14"/>
        <v>0</v>
      </c>
      <c r="H41" s="136">
        <f t="shared" si="14"/>
        <v>78163.23000000001</v>
      </c>
      <c r="I41" s="136">
        <f>I43+I51+I57+I65</f>
        <v>0</v>
      </c>
      <c r="J41" s="136">
        <f>J43+J51+J57+J65</f>
        <v>0</v>
      </c>
    </row>
    <row r="42" spans="1:10" s="75" customFormat="1" ht="12.75" customHeight="1">
      <c r="A42" s="139" t="s">
        <v>68</v>
      </c>
      <c r="B42" s="140" t="s">
        <v>69</v>
      </c>
      <c r="C42" s="141">
        <f aca="true" t="shared" si="15" ref="C42:J42">C43+C51</f>
        <v>43078.66</v>
      </c>
      <c r="D42" s="141">
        <f t="shared" si="15"/>
        <v>0</v>
      </c>
      <c r="E42" s="141">
        <f t="shared" si="15"/>
        <v>43078.66</v>
      </c>
      <c r="F42" s="141">
        <f t="shared" si="15"/>
        <v>0</v>
      </c>
      <c r="G42" s="141">
        <f t="shared" si="15"/>
        <v>0</v>
      </c>
      <c r="H42" s="141">
        <f t="shared" si="15"/>
        <v>43078.66</v>
      </c>
      <c r="I42" s="141">
        <f t="shared" si="15"/>
        <v>0</v>
      </c>
      <c r="J42" s="141">
        <f t="shared" si="15"/>
        <v>0</v>
      </c>
    </row>
    <row r="43" spans="1:10" s="4" customFormat="1" ht="12.75">
      <c r="A43" s="131">
        <v>3</v>
      </c>
      <c r="B43" s="138" t="s">
        <v>51</v>
      </c>
      <c r="C43" s="136">
        <f aca="true" t="shared" si="16" ref="C43:J43">C44+C49</f>
        <v>31800</v>
      </c>
      <c r="D43" s="136">
        <f t="shared" si="16"/>
        <v>0</v>
      </c>
      <c r="E43" s="136">
        <f t="shared" si="16"/>
        <v>31800</v>
      </c>
      <c r="F43" s="136">
        <f t="shared" si="16"/>
        <v>0</v>
      </c>
      <c r="G43" s="136">
        <f t="shared" si="16"/>
        <v>0</v>
      </c>
      <c r="H43" s="136">
        <f t="shared" si="16"/>
        <v>31800</v>
      </c>
      <c r="I43" s="136">
        <f t="shared" si="16"/>
        <v>0</v>
      </c>
      <c r="J43" s="136">
        <f t="shared" si="16"/>
        <v>0</v>
      </c>
    </row>
    <row r="44" spans="1:10" s="4" customFormat="1" ht="12.75">
      <c r="A44" s="131">
        <v>32</v>
      </c>
      <c r="B44" s="138" t="s">
        <v>25</v>
      </c>
      <c r="C44" s="136">
        <f>C45+C46+C47+C48</f>
        <v>31800</v>
      </c>
      <c r="D44" s="136">
        <f>D45+D46+D47+D48</f>
        <v>0</v>
      </c>
      <c r="E44" s="136">
        <f>E45+E46+E47+E48</f>
        <v>31800</v>
      </c>
      <c r="F44" s="136">
        <f>F45+F46+F47</f>
        <v>0</v>
      </c>
      <c r="G44" s="136">
        <f>G45+G46+G47+G48</f>
        <v>0</v>
      </c>
      <c r="H44" s="136">
        <f>H45+H46+H47+H48</f>
        <v>31800</v>
      </c>
      <c r="I44" s="136">
        <f>I45+I46+I47</f>
        <v>0</v>
      </c>
      <c r="J44" s="136">
        <f>J45+J46+J47</f>
        <v>0</v>
      </c>
    </row>
    <row r="45" spans="1:10" ht="12.75">
      <c r="A45" s="142">
        <v>321</v>
      </c>
      <c r="B45" s="133" t="s">
        <v>26</v>
      </c>
      <c r="C45" s="143">
        <v>2000</v>
      </c>
      <c r="D45" s="143">
        <f t="shared" si="5"/>
        <v>0</v>
      </c>
      <c r="E45" s="143">
        <v>2000</v>
      </c>
      <c r="F45" s="143"/>
      <c r="G45" s="143"/>
      <c r="H45" s="143">
        <v>2000</v>
      </c>
      <c r="I45" s="143"/>
      <c r="J45" s="143"/>
    </row>
    <row r="46" spans="1:10" ht="12.75">
      <c r="A46" s="142">
        <v>322</v>
      </c>
      <c r="B46" s="133" t="s">
        <v>27</v>
      </c>
      <c r="C46" s="143">
        <v>18800</v>
      </c>
      <c r="D46" s="143">
        <f t="shared" si="5"/>
        <v>0</v>
      </c>
      <c r="E46" s="143">
        <v>18800</v>
      </c>
      <c r="F46" s="143"/>
      <c r="G46" s="143"/>
      <c r="H46" s="143">
        <v>18800</v>
      </c>
      <c r="I46" s="143"/>
      <c r="J46" s="143"/>
    </row>
    <row r="47" spans="1:10" ht="12.75">
      <c r="A47" s="142">
        <v>323</v>
      </c>
      <c r="B47" s="133" t="s">
        <v>28</v>
      </c>
      <c r="C47" s="143">
        <v>11000</v>
      </c>
      <c r="D47" s="143">
        <f t="shared" si="5"/>
        <v>0</v>
      </c>
      <c r="E47" s="143">
        <v>11000</v>
      </c>
      <c r="F47" s="143"/>
      <c r="G47" s="143"/>
      <c r="H47" s="143">
        <v>11000</v>
      </c>
      <c r="I47" s="143"/>
      <c r="J47" s="143"/>
    </row>
    <row r="48" spans="1:10" ht="12.75">
      <c r="A48" s="142">
        <v>329</v>
      </c>
      <c r="B48" s="133" t="s">
        <v>62</v>
      </c>
      <c r="C48" s="143">
        <v>0</v>
      </c>
      <c r="D48" s="143">
        <f t="shared" si="5"/>
        <v>0</v>
      </c>
      <c r="E48" s="143">
        <v>0</v>
      </c>
      <c r="F48" s="143"/>
      <c r="G48" s="143"/>
      <c r="H48" s="143">
        <f>C48</f>
        <v>0</v>
      </c>
      <c r="I48" s="143"/>
      <c r="J48" s="143"/>
    </row>
    <row r="49" spans="1:10" s="4" customFormat="1" ht="12.75">
      <c r="A49" s="131">
        <v>34</v>
      </c>
      <c r="B49" s="138" t="s">
        <v>63</v>
      </c>
      <c r="C49" s="136">
        <f aca="true" t="shared" si="17" ref="C49:J49">C50</f>
        <v>0</v>
      </c>
      <c r="D49" s="136">
        <f t="shared" si="17"/>
        <v>0</v>
      </c>
      <c r="E49" s="136">
        <f t="shared" si="17"/>
        <v>0</v>
      </c>
      <c r="F49" s="136">
        <f t="shared" si="17"/>
        <v>0</v>
      </c>
      <c r="G49" s="136">
        <f t="shared" si="17"/>
        <v>0</v>
      </c>
      <c r="H49" s="136">
        <f t="shared" si="17"/>
        <v>0</v>
      </c>
      <c r="I49" s="136">
        <f t="shared" si="17"/>
        <v>0</v>
      </c>
      <c r="J49" s="136">
        <f t="shared" si="17"/>
        <v>0</v>
      </c>
    </row>
    <row r="50" spans="1:10" ht="12.75">
      <c r="A50" s="142">
        <v>343</v>
      </c>
      <c r="B50" s="133" t="s">
        <v>30</v>
      </c>
      <c r="C50" s="143">
        <v>0</v>
      </c>
      <c r="D50" s="143">
        <f t="shared" si="5"/>
        <v>0</v>
      </c>
      <c r="E50" s="143">
        <v>0</v>
      </c>
      <c r="F50" s="143"/>
      <c r="G50" s="143"/>
      <c r="H50" s="143"/>
      <c r="I50" s="143"/>
      <c r="J50" s="143"/>
    </row>
    <row r="51" spans="1:10" s="4" customFormat="1" ht="12.75">
      <c r="A51" s="131">
        <v>4</v>
      </c>
      <c r="B51" s="138" t="s">
        <v>72</v>
      </c>
      <c r="C51" s="136">
        <f aca="true" t="shared" si="18" ref="C51:J51">C52</f>
        <v>11278.66</v>
      </c>
      <c r="D51" s="136">
        <f t="shared" si="18"/>
        <v>0</v>
      </c>
      <c r="E51" s="136">
        <f t="shared" si="18"/>
        <v>11278.66</v>
      </c>
      <c r="F51" s="136">
        <f t="shared" si="18"/>
        <v>0</v>
      </c>
      <c r="G51" s="136">
        <f t="shared" si="18"/>
        <v>0</v>
      </c>
      <c r="H51" s="136">
        <f t="shared" si="18"/>
        <v>11278.66</v>
      </c>
      <c r="I51" s="136">
        <f t="shared" si="18"/>
        <v>0</v>
      </c>
      <c r="J51" s="136">
        <f t="shared" si="18"/>
        <v>0</v>
      </c>
    </row>
    <row r="52" spans="1:10" s="4" customFormat="1" ht="12.75">
      <c r="A52" s="131">
        <v>42</v>
      </c>
      <c r="B52" s="138" t="s">
        <v>72</v>
      </c>
      <c r="C52" s="136">
        <f aca="true" t="shared" si="19" ref="C52:J52">C53+C54</f>
        <v>11278.66</v>
      </c>
      <c r="D52" s="136">
        <f t="shared" si="19"/>
        <v>0</v>
      </c>
      <c r="E52" s="136">
        <f t="shared" si="19"/>
        <v>11278.66</v>
      </c>
      <c r="F52" s="136">
        <f t="shared" si="19"/>
        <v>0</v>
      </c>
      <c r="G52" s="136">
        <f t="shared" si="19"/>
        <v>0</v>
      </c>
      <c r="H52" s="136">
        <f t="shared" si="19"/>
        <v>11278.66</v>
      </c>
      <c r="I52" s="136">
        <f t="shared" si="19"/>
        <v>0</v>
      </c>
      <c r="J52" s="136">
        <f t="shared" si="19"/>
        <v>0</v>
      </c>
    </row>
    <row r="53" spans="1:10" ht="12.75">
      <c r="A53" s="142">
        <v>422</v>
      </c>
      <c r="B53" s="133" t="s">
        <v>73</v>
      </c>
      <c r="C53" s="143">
        <v>11278.66</v>
      </c>
      <c r="D53" s="143">
        <f t="shared" si="5"/>
        <v>0</v>
      </c>
      <c r="E53" s="143">
        <v>11278.66</v>
      </c>
      <c r="F53" s="143"/>
      <c r="G53" s="143"/>
      <c r="H53" s="143">
        <v>11278.66</v>
      </c>
      <c r="I53" s="143"/>
      <c r="J53" s="143"/>
    </row>
    <row r="54" spans="1:10" s="77" customFormat="1" ht="12.75">
      <c r="A54" s="147">
        <v>424</v>
      </c>
      <c r="B54" s="148" t="s">
        <v>74</v>
      </c>
      <c r="C54" s="143">
        <v>0</v>
      </c>
      <c r="D54" s="143">
        <f t="shared" si="5"/>
        <v>0</v>
      </c>
      <c r="E54" s="143">
        <v>0</v>
      </c>
      <c r="F54" s="143"/>
      <c r="G54" s="143"/>
      <c r="H54" s="143">
        <v>0</v>
      </c>
      <c r="I54" s="143"/>
      <c r="J54" s="143"/>
    </row>
    <row r="55" spans="1:10" s="77" customFormat="1" ht="12.75">
      <c r="A55" s="147"/>
      <c r="B55" s="148"/>
      <c r="C55" s="143"/>
      <c r="D55" s="136"/>
      <c r="E55" s="143"/>
      <c r="F55" s="143"/>
      <c r="G55" s="143"/>
      <c r="H55" s="143"/>
      <c r="I55" s="143"/>
      <c r="J55" s="143"/>
    </row>
    <row r="56" spans="1:10" s="75" customFormat="1" ht="12.75" customHeight="1">
      <c r="A56" s="139" t="s">
        <v>68</v>
      </c>
      <c r="B56" s="140" t="s">
        <v>75</v>
      </c>
      <c r="C56" s="141">
        <f aca="true" t="shared" si="20" ref="C56:H56">C57+C65</f>
        <v>35084.57</v>
      </c>
      <c r="D56" s="141">
        <f t="shared" si="20"/>
        <v>0</v>
      </c>
      <c r="E56" s="141">
        <f t="shared" si="20"/>
        <v>35084.57</v>
      </c>
      <c r="F56" s="141">
        <f t="shared" si="20"/>
        <v>0</v>
      </c>
      <c r="G56" s="141">
        <f t="shared" si="20"/>
        <v>0</v>
      </c>
      <c r="H56" s="141">
        <f t="shared" si="20"/>
        <v>35084.57</v>
      </c>
      <c r="I56" s="141"/>
      <c r="J56" s="141"/>
    </row>
    <row r="57" spans="1:10" s="4" customFormat="1" ht="12.75">
      <c r="A57" s="131">
        <v>3</v>
      </c>
      <c r="B57" s="138" t="s">
        <v>51</v>
      </c>
      <c r="C57" s="136">
        <f aca="true" t="shared" si="21" ref="C57:J57">C58+C63</f>
        <v>15000</v>
      </c>
      <c r="D57" s="136">
        <f t="shared" si="21"/>
        <v>0</v>
      </c>
      <c r="E57" s="136">
        <f t="shared" si="21"/>
        <v>15000</v>
      </c>
      <c r="F57" s="136">
        <f t="shared" si="21"/>
        <v>0</v>
      </c>
      <c r="G57" s="136">
        <f t="shared" si="21"/>
        <v>0</v>
      </c>
      <c r="H57" s="136">
        <f t="shared" si="21"/>
        <v>15000</v>
      </c>
      <c r="I57" s="136">
        <f t="shared" si="21"/>
        <v>0</v>
      </c>
      <c r="J57" s="136">
        <f t="shared" si="21"/>
        <v>0</v>
      </c>
    </row>
    <row r="58" spans="1:10" s="4" customFormat="1" ht="12.75">
      <c r="A58" s="131">
        <v>32</v>
      </c>
      <c r="B58" s="138" t="s">
        <v>25</v>
      </c>
      <c r="C58" s="136">
        <f>C59+C60+C61+C62</f>
        <v>15000</v>
      </c>
      <c r="D58" s="136">
        <f>D59+D60+D61+D62</f>
        <v>0</v>
      </c>
      <c r="E58" s="136">
        <f>E59+E60+E61+E62</f>
        <v>15000</v>
      </c>
      <c r="F58" s="136">
        <f>F59+F60+F61</f>
        <v>0</v>
      </c>
      <c r="G58" s="136">
        <f>G59+G60+G61+G62</f>
        <v>0</v>
      </c>
      <c r="H58" s="136">
        <f>H59+H60+H61+H62</f>
        <v>15000</v>
      </c>
      <c r="I58" s="136">
        <f>I59+I60+I61</f>
        <v>0</v>
      </c>
      <c r="J58" s="136">
        <f>J59+J60+J61</f>
        <v>0</v>
      </c>
    </row>
    <row r="59" spans="1:10" ht="12.75">
      <c r="A59" s="142">
        <v>321</v>
      </c>
      <c r="B59" s="133" t="s">
        <v>26</v>
      </c>
      <c r="C59" s="143">
        <v>0</v>
      </c>
      <c r="D59" s="143">
        <f t="shared" si="5"/>
        <v>0</v>
      </c>
      <c r="E59" s="143">
        <v>0</v>
      </c>
      <c r="F59" s="143"/>
      <c r="G59" s="143"/>
      <c r="H59" s="143">
        <f>C59</f>
        <v>0</v>
      </c>
      <c r="I59" s="143"/>
      <c r="J59" s="143"/>
    </row>
    <row r="60" spans="1:10" ht="12.75">
      <c r="A60" s="142">
        <v>322</v>
      </c>
      <c r="B60" s="133" t="s">
        <v>27</v>
      </c>
      <c r="C60" s="143">
        <v>2800</v>
      </c>
      <c r="D60" s="143">
        <f t="shared" si="5"/>
        <v>0</v>
      </c>
      <c r="E60" s="143">
        <v>2800</v>
      </c>
      <c r="F60" s="143"/>
      <c r="G60" s="143"/>
      <c r="H60" s="143">
        <v>2800</v>
      </c>
      <c r="I60" s="143"/>
      <c r="J60" s="143"/>
    </row>
    <row r="61" spans="1:10" ht="12.75">
      <c r="A61" s="142">
        <v>323</v>
      </c>
      <c r="B61" s="133" t="s">
        <v>28</v>
      </c>
      <c r="C61" s="143">
        <v>10000</v>
      </c>
      <c r="D61" s="143">
        <f t="shared" si="5"/>
        <v>0</v>
      </c>
      <c r="E61" s="143">
        <v>10000</v>
      </c>
      <c r="F61" s="143"/>
      <c r="G61" s="143"/>
      <c r="H61" s="143">
        <v>10000</v>
      </c>
      <c r="I61" s="143"/>
      <c r="J61" s="143"/>
    </row>
    <row r="62" spans="1:10" ht="12.75">
      <c r="A62" s="142">
        <v>329</v>
      </c>
      <c r="B62" s="133" t="s">
        <v>62</v>
      </c>
      <c r="C62" s="143">
        <v>2200</v>
      </c>
      <c r="D62" s="143">
        <f t="shared" si="5"/>
        <v>0</v>
      </c>
      <c r="E62" s="143">
        <v>2200</v>
      </c>
      <c r="F62" s="143"/>
      <c r="G62" s="143"/>
      <c r="H62" s="143">
        <v>2200</v>
      </c>
      <c r="I62" s="143"/>
      <c r="J62" s="143"/>
    </row>
    <row r="63" spans="1:10" s="4" customFormat="1" ht="12.75">
      <c r="A63" s="131">
        <v>34</v>
      </c>
      <c r="B63" s="138" t="s">
        <v>63</v>
      </c>
      <c r="C63" s="136">
        <f aca="true" t="shared" si="22" ref="C63:J63">C64</f>
        <v>0</v>
      </c>
      <c r="D63" s="136">
        <f t="shared" si="22"/>
        <v>0</v>
      </c>
      <c r="E63" s="136">
        <f t="shared" si="22"/>
        <v>0</v>
      </c>
      <c r="F63" s="136">
        <f t="shared" si="22"/>
        <v>0</v>
      </c>
      <c r="G63" s="136">
        <f t="shared" si="22"/>
        <v>0</v>
      </c>
      <c r="H63" s="136">
        <f t="shared" si="22"/>
        <v>0</v>
      </c>
      <c r="I63" s="136">
        <f t="shared" si="22"/>
        <v>0</v>
      </c>
      <c r="J63" s="136">
        <f t="shared" si="22"/>
        <v>0</v>
      </c>
    </row>
    <row r="64" spans="1:10" ht="12.75">
      <c r="A64" s="142">
        <v>343</v>
      </c>
      <c r="B64" s="133" t="s">
        <v>30</v>
      </c>
      <c r="C64" s="143">
        <v>0</v>
      </c>
      <c r="D64" s="143">
        <f t="shared" si="5"/>
        <v>0</v>
      </c>
      <c r="E64" s="143">
        <v>0</v>
      </c>
      <c r="F64" s="143"/>
      <c r="G64" s="143"/>
      <c r="H64" s="143"/>
      <c r="I64" s="143"/>
      <c r="J64" s="143"/>
    </row>
    <row r="65" spans="1:10" s="4" customFormat="1" ht="12.75">
      <c r="A65" s="131">
        <v>4</v>
      </c>
      <c r="B65" s="138" t="s">
        <v>72</v>
      </c>
      <c r="C65" s="136">
        <f aca="true" t="shared" si="23" ref="C65:J65">C66</f>
        <v>20084.57</v>
      </c>
      <c r="D65" s="136">
        <f t="shared" si="23"/>
        <v>0</v>
      </c>
      <c r="E65" s="136">
        <f t="shared" si="23"/>
        <v>20084.57</v>
      </c>
      <c r="F65" s="136">
        <f t="shared" si="23"/>
        <v>0</v>
      </c>
      <c r="G65" s="136">
        <f t="shared" si="23"/>
        <v>0</v>
      </c>
      <c r="H65" s="136">
        <f t="shared" si="23"/>
        <v>20084.57</v>
      </c>
      <c r="I65" s="136">
        <f t="shared" si="23"/>
        <v>0</v>
      </c>
      <c r="J65" s="136">
        <f t="shared" si="23"/>
        <v>0</v>
      </c>
    </row>
    <row r="66" spans="1:10" s="4" customFormat="1" ht="12.75">
      <c r="A66" s="131">
        <v>42</v>
      </c>
      <c r="B66" s="138" t="s">
        <v>72</v>
      </c>
      <c r="C66" s="136">
        <f aca="true" t="shared" si="24" ref="C66:J66">C67+C68</f>
        <v>20084.57</v>
      </c>
      <c r="D66" s="136">
        <f t="shared" si="24"/>
        <v>0</v>
      </c>
      <c r="E66" s="136">
        <f t="shared" si="24"/>
        <v>20084.57</v>
      </c>
      <c r="F66" s="136">
        <f t="shared" si="24"/>
        <v>0</v>
      </c>
      <c r="G66" s="136">
        <f t="shared" si="24"/>
        <v>0</v>
      </c>
      <c r="H66" s="136">
        <f t="shared" si="24"/>
        <v>20084.57</v>
      </c>
      <c r="I66" s="136">
        <f t="shared" si="24"/>
        <v>0</v>
      </c>
      <c r="J66" s="136">
        <f t="shared" si="24"/>
        <v>0</v>
      </c>
    </row>
    <row r="67" spans="1:10" ht="12.75">
      <c r="A67" s="142">
        <v>422</v>
      </c>
      <c r="B67" s="133" t="s">
        <v>73</v>
      </c>
      <c r="C67" s="143">
        <v>18084.57</v>
      </c>
      <c r="D67" s="143">
        <f t="shared" si="5"/>
        <v>0</v>
      </c>
      <c r="E67" s="143">
        <v>18084.57</v>
      </c>
      <c r="F67" s="143"/>
      <c r="G67" s="143"/>
      <c r="H67" s="143">
        <v>18084.57</v>
      </c>
      <c r="I67" s="143"/>
      <c r="J67" s="143"/>
    </row>
    <row r="68" spans="1:10" s="77" customFormat="1" ht="12.75">
      <c r="A68" s="147">
        <v>424</v>
      </c>
      <c r="B68" s="148" t="s">
        <v>74</v>
      </c>
      <c r="C68" s="143">
        <v>2000</v>
      </c>
      <c r="D68" s="143">
        <f t="shared" si="5"/>
        <v>0</v>
      </c>
      <c r="E68" s="143">
        <v>2000</v>
      </c>
      <c r="F68" s="143"/>
      <c r="G68" s="143"/>
      <c r="H68" s="143">
        <v>2000</v>
      </c>
      <c r="I68" s="143"/>
      <c r="J68" s="143"/>
    </row>
    <row r="69" spans="1:10" s="77" customFormat="1" ht="12.75">
      <c r="A69" s="147"/>
      <c r="B69" s="148"/>
      <c r="C69" s="143"/>
      <c r="D69" s="143"/>
      <c r="E69" s="143"/>
      <c r="F69" s="143"/>
      <c r="G69" s="143"/>
      <c r="H69" s="143"/>
      <c r="I69" s="143"/>
      <c r="J69" s="143"/>
    </row>
    <row r="70" spans="1:10" s="78" customFormat="1" ht="12.75">
      <c r="A70" s="140" t="s">
        <v>70</v>
      </c>
      <c r="B70" s="149" t="s">
        <v>122</v>
      </c>
      <c r="C70" s="141">
        <f>C71</f>
        <v>20000</v>
      </c>
      <c r="D70" s="141">
        <f>D71</f>
        <v>0</v>
      </c>
      <c r="E70" s="141">
        <f>E71</f>
        <v>20000</v>
      </c>
      <c r="F70" s="141">
        <f>F71</f>
        <v>20000</v>
      </c>
      <c r="G70" s="141"/>
      <c r="H70" s="141"/>
      <c r="I70" s="141"/>
      <c r="J70" s="141"/>
    </row>
    <row r="71" spans="1:10" s="79" customFormat="1" ht="12.75">
      <c r="A71" s="150">
        <v>4</v>
      </c>
      <c r="B71" s="151" t="s">
        <v>72</v>
      </c>
      <c r="C71" s="136">
        <f aca="true" t="shared" si="25" ref="C71:F72">C72</f>
        <v>20000</v>
      </c>
      <c r="D71" s="136">
        <f t="shared" si="25"/>
        <v>0</v>
      </c>
      <c r="E71" s="136">
        <f t="shared" si="25"/>
        <v>20000</v>
      </c>
      <c r="F71" s="136">
        <f t="shared" si="25"/>
        <v>20000</v>
      </c>
      <c r="G71" s="136"/>
      <c r="H71" s="136"/>
      <c r="I71" s="136"/>
      <c r="J71" s="136"/>
    </row>
    <row r="72" spans="1:10" s="79" customFormat="1" ht="12.75">
      <c r="A72" s="150">
        <v>42</v>
      </c>
      <c r="B72" s="151" t="s">
        <v>72</v>
      </c>
      <c r="C72" s="136">
        <f t="shared" si="25"/>
        <v>20000</v>
      </c>
      <c r="D72" s="136">
        <f t="shared" si="25"/>
        <v>0</v>
      </c>
      <c r="E72" s="136">
        <f t="shared" si="25"/>
        <v>20000</v>
      </c>
      <c r="F72" s="136">
        <f t="shared" si="25"/>
        <v>20000</v>
      </c>
      <c r="G72" s="136"/>
      <c r="H72" s="136"/>
      <c r="I72" s="136"/>
      <c r="J72" s="136"/>
    </row>
    <row r="73" spans="1:10" s="77" customFormat="1" ht="12.75">
      <c r="A73" s="147">
        <v>422</v>
      </c>
      <c r="B73" s="148" t="s">
        <v>123</v>
      </c>
      <c r="C73" s="143">
        <v>20000</v>
      </c>
      <c r="D73" s="143">
        <f>E73-C73</f>
        <v>0</v>
      </c>
      <c r="E73" s="143">
        <v>20000</v>
      </c>
      <c r="F73" s="143">
        <v>20000</v>
      </c>
      <c r="G73" s="143"/>
      <c r="H73" s="143"/>
      <c r="I73" s="143"/>
      <c r="J73" s="143"/>
    </row>
    <row r="74" spans="1:10" s="77" customFormat="1" ht="12.75">
      <c r="A74" s="147"/>
      <c r="B74" s="148"/>
      <c r="C74" s="143"/>
      <c r="D74" s="136"/>
      <c r="E74" s="143"/>
      <c r="F74" s="143"/>
      <c r="G74" s="143"/>
      <c r="H74" s="143"/>
      <c r="I74" s="143"/>
      <c r="J74" s="143"/>
    </row>
    <row r="75" spans="1:10" s="80" customFormat="1" ht="26.25" thickBot="1">
      <c r="A75" s="174">
        <v>2301</v>
      </c>
      <c r="B75" s="175" t="s">
        <v>76</v>
      </c>
      <c r="C75" s="176">
        <f aca="true" t="shared" si="26" ref="C75:J75">C76+C83+C90+C97+C103+C112+C121+C127+C142</f>
        <v>133881.8</v>
      </c>
      <c r="D75" s="176">
        <f t="shared" si="26"/>
        <v>43953.5</v>
      </c>
      <c r="E75" s="176">
        <f t="shared" si="26"/>
        <v>177835.3</v>
      </c>
      <c r="F75" s="176">
        <f t="shared" si="26"/>
        <v>10800</v>
      </c>
      <c r="G75" s="176">
        <f t="shared" si="26"/>
        <v>83000</v>
      </c>
      <c r="H75" s="176">
        <f t="shared" si="26"/>
        <v>1500</v>
      </c>
      <c r="I75" s="176">
        <f t="shared" si="26"/>
        <v>82535.3</v>
      </c>
      <c r="J75" s="176">
        <f t="shared" si="26"/>
        <v>0</v>
      </c>
    </row>
    <row r="76" spans="1:10" s="79" customFormat="1" ht="12.75">
      <c r="A76" s="177" t="s">
        <v>77</v>
      </c>
      <c r="B76" s="178" t="s">
        <v>78</v>
      </c>
      <c r="C76" s="169">
        <f aca="true" t="shared" si="27" ref="C76:J76">C78</f>
        <v>4600.08</v>
      </c>
      <c r="D76" s="169">
        <f t="shared" si="27"/>
        <v>-4600.08</v>
      </c>
      <c r="E76" s="169">
        <f t="shared" si="27"/>
        <v>0</v>
      </c>
      <c r="F76" s="169">
        <f t="shared" si="27"/>
        <v>0</v>
      </c>
      <c r="G76" s="169">
        <f t="shared" si="27"/>
        <v>0</v>
      </c>
      <c r="H76" s="169">
        <f t="shared" si="27"/>
        <v>0</v>
      </c>
      <c r="I76" s="169">
        <f t="shared" si="27"/>
        <v>0</v>
      </c>
      <c r="J76" s="169">
        <f t="shared" si="27"/>
        <v>0</v>
      </c>
    </row>
    <row r="77" spans="1:10" s="78" customFormat="1" ht="12.75">
      <c r="A77" s="152" t="s">
        <v>68</v>
      </c>
      <c r="B77" s="149" t="s">
        <v>110</v>
      </c>
      <c r="C77" s="141"/>
      <c r="D77" s="136"/>
      <c r="E77" s="141"/>
      <c r="F77" s="141"/>
      <c r="G77" s="141"/>
      <c r="H77" s="141"/>
      <c r="I77" s="141"/>
      <c r="J77" s="141"/>
    </row>
    <row r="78" spans="1:10" s="79" customFormat="1" ht="12.75">
      <c r="A78" s="150">
        <v>3</v>
      </c>
      <c r="B78" s="151" t="s">
        <v>25</v>
      </c>
      <c r="C78" s="136">
        <f aca="true" t="shared" si="28" ref="C78:J78">C79</f>
        <v>4600.08</v>
      </c>
      <c r="D78" s="136">
        <f t="shared" si="28"/>
        <v>-4600.08</v>
      </c>
      <c r="E78" s="136">
        <f t="shared" si="28"/>
        <v>0</v>
      </c>
      <c r="F78" s="136">
        <f t="shared" si="28"/>
        <v>0</v>
      </c>
      <c r="G78" s="136">
        <f t="shared" si="28"/>
        <v>0</v>
      </c>
      <c r="H78" s="136">
        <f t="shared" si="28"/>
        <v>0</v>
      </c>
      <c r="I78" s="136">
        <f t="shared" si="28"/>
        <v>0</v>
      </c>
      <c r="J78" s="136">
        <f t="shared" si="28"/>
        <v>0</v>
      </c>
    </row>
    <row r="79" spans="1:10" ht="12.75">
      <c r="A79" s="131">
        <v>32</v>
      </c>
      <c r="B79" s="138" t="s">
        <v>25</v>
      </c>
      <c r="C79" s="136">
        <f aca="true" t="shared" si="29" ref="C79:J79">C80+C81</f>
        <v>4600.08</v>
      </c>
      <c r="D79" s="136">
        <f t="shared" si="29"/>
        <v>-4600.08</v>
      </c>
      <c r="E79" s="136">
        <f t="shared" si="29"/>
        <v>0</v>
      </c>
      <c r="F79" s="136">
        <f t="shared" si="29"/>
        <v>0</v>
      </c>
      <c r="G79" s="136">
        <f t="shared" si="29"/>
        <v>0</v>
      </c>
      <c r="H79" s="136">
        <f t="shared" si="29"/>
        <v>0</v>
      </c>
      <c r="I79" s="136">
        <f t="shared" si="29"/>
        <v>0</v>
      </c>
      <c r="J79" s="136">
        <f t="shared" si="29"/>
        <v>0</v>
      </c>
    </row>
    <row r="80" spans="1:10" s="4" customFormat="1" ht="12.75">
      <c r="A80" s="142">
        <v>322</v>
      </c>
      <c r="B80" s="133" t="s">
        <v>27</v>
      </c>
      <c r="C80" s="143">
        <v>0</v>
      </c>
      <c r="D80" s="143">
        <f>E80-C80</f>
        <v>0</v>
      </c>
      <c r="E80" s="134">
        <v>0</v>
      </c>
      <c r="F80" s="153"/>
      <c r="G80" s="134">
        <v>0</v>
      </c>
      <c r="H80" s="153"/>
      <c r="I80" s="153"/>
      <c r="J80" s="153"/>
    </row>
    <row r="81" spans="1:10" ht="12.75">
      <c r="A81" s="142">
        <v>323</v>
      </c>
      <c r="B81" s="133" t="s">
        <v>28</v>
      </c>
      <c r="C81" s="143">
        <v>4600.08</v>
      </c>
      <c r="D81" s="143">
        <f>E81-C81</f>
        <v>-4600.08</v>
      </c>
      <c r="E81" s="134">
        <v>0</v>
      </c>
      <c r="F81" s="134"/>
      <c r="G81" s="134">
        <v>0</v>
      </c>
      <c r="H81" s="134"/>
      <c r="I81" s="134"/>
      <c r="J81" s="134"/>
    </row>
    <row r="82" spans="1:10" s="4" customFormat="1" ht="12.75" customHeight="1">
      <c r="A82" s="131"/>
      <c r="B82" s="138"/>
      <c r="C82" s="153"/>
      <c r="D82" s="136"/>
      <c r="E82" s="153"/>
      <c r="F82" s="153"/>
      <c r="G82" s="153"/>
      <c r="H82" s="153"/>
      <c r="I82" s="153"/>
      <c r="J82" s="153"/>
    </row>
    <row r="83" spans="1:10" s="79" customFormat="1" ht="12.75">
      <c r="A83" s="150" t="s">
        <v>80</v>
      </c>
      <c r="B83" s="151" t="s">
        <v>81</v>
      </c>
      <c r="C83" s="136">
        <f aca="true" t="shared" si="30" ref="C83:J83">C85</f>
        <v>31000</v>
      </c>
      <c r="D83" s="136">
        <f t="shared" si="30"/>
        <v>40500</v>
      </c>
      <c r="E83" s="136">
        <f t="shared" si="30"/>
        <v>71500</v>
      </c>
      <c r="F83" s="136">
        <f t="shared" si="30"/>
        <v>0</v>
      </c>
      <c r="G83" s="136">
        <f t="shared" si="30"/>
        <v>71500</v>
      </c>
      <c r="H83" s="136">
        <f t="shared" si="30"/>
        <v>0</v>
      </c>
      <c r="I83" s="136">
        <f t="shared" si="30"/>
        <v>0</v>
      </c>
      <c r="J83" s="136">
        <f t="shared" si="30"/>
        <v>0</v>
      </c>
    </row>
    <row r="84" spans="1:10" s="78" customFormat="1" ht="12.75">
      <c r="A84" s="152" t="s">
        <v>68</v>
      </c>
      <c r="B84" s="149" t="s">
        <v>82</v>
      </c>
      <c r="C84" s="141"/>
      <c r="D84" s="136"/>
      <c r="E84" s="141"/>
      <c r="F84" s="141"/>
      <c r="G84" s="141"/>
      <c r="H84" s="141"/>
      <c r="I84" s="141"/>
      <c r="J84" s="141"/>
    </row>
    <row r="85" spans="1:10" s="79" customFormat="1" ht="12.75">
      <c r="A85" s="150">
        <v>3</v>
      </c>
      <c r="B85" s="151" t="s">
        <v>25</v>
      </c>
      <c r="C85" s="136">
        <f aca="true" t="shared" si="31" ref="C85:J85">C86</f>
        <v>31000</v>
      </c>
      <c r="D85" s="136">
        <f t="shared" si="31"/>
        <v>40500</v>
      </c>
      <c r="E85" s="136">
        <f t="shared" si="31"/>
        <v>71500</v>
      </c>
      <c r="F85" s="136">
        <f t="shared" si="31"/>
        <v>0</v>
      </c>
      <c r="G85" s="136">
        <f t="shared" si="31"/>
        <v>71500</v>
      </c>
      <c r="H85" s="136">
        <f t="shared" si="31"/>
        <v>0</v>
      </c>
      <c r="I85" s="136">
        <f t="shared" si="31"/>
        <v>0</v>
      </c>
      <c r="J85" s="136">
        <f t="shared" si="31"/>
        <v>0</v>
      </c>
    </row>
    <row r="86" spans="1:10" ht="12.75">
      <c r="A86" s="131">
        <v>32</v>
      </c>
      <c r="B86" s="138" t="s">
        <v>25</v>
      </c>
      <c r="C86" s="136">
        <f aca="true" t="shared" si="32" ref="C86:J86">C87+C88</f>
        <v>31000</v>
      </c>
      <c r="D86" s="136">
        <f t="shared" si="32"/>
        <v>40500</v>
      </c>
      <c r="E86" s="136">
        <f t="shared" si="32"/>
        <v>71500</v>
      </c>
      <c r="F86" s="136">
        <f t="shared" si="32"/>
        <v>0</v>
      </c>
      <c r="G86" s="136">
        <f t="shared" si="32"/>
        <v>71500</v>
      </c>
      <c r="H86" s="136">
        <f t="shared" si="32"/>
        <v>0</v>
      </c>
      <c r="I86" s="136">
        <f t="shared" si="32"/>
        <v>0</v>
      </c>
      <c r="J86" s="136">
        <f t="shared" si="32"/>
        <v>0</v>
      </c>
    </row>
    <row r="87" spans="1:10" s="4" customFormat="1" ht="12.75">
      <c r="A87" s="142">
        <v>322</v>
      </c>
      <c r="B87" s="133" t="s">
        <v>27</v>
      </c>
      <c r="C87" s="134">
        <v>0</v>
      </c>
      <c r="D87" s="143">
        <f>E87-C87</f>
        <v>0</v>
      </c>
      <c r="E87" s="134">
        <v>0</v>
      </c>
      <c r="F87" s="153"/>
      <c r="G87" s="134">
        <f>C87</f>
        <v>0</v>
      </c>
      <c r="H87" s="153"/>
      <c r="I87" s="153"/>
      <c r="J87" s="153"/>
    </row>
    <row r="88" spans="1:10" ht="12.75">
      <c r="A88" s="142">
        <v>323</v>
      </c>
      <c r="B88" s="133" t="s">
        <v>28</v>
      </c>
      <c r="C88" s="143">
        <v>31000</v>
      </c>
      <c r="D88" s="143">
        <f>E88-C88</f>
        <v>40500</v>
      </c>
      <c r="E88" s="143">
        <v>71500</v>
      </c>
      <c r="F88" s="143"/>
      <c r="G88" s="143">
        <f>E88</f>
        <v>71500</v>
      </c>
      <c r="H88" s="143"/>
      <c r="I88" s="143"/>
      <c r="J88" s="143"/>
    </row>
    <row r="89" spans="1:10" ht="12.75">
      <c r="A89" s="142"/>
      <c r="B89" s="133"/>
      <c r="C89" s="143"/>
      <c r="D89" s="136"/>
      <c r="E89" s="143"/>
      <c r="F89" s="143"/>
      <c r="G89" s="143"/>
      <c r="H89" s="143"/>
      <c r="I89" s="143"/>
      <c r="J89" s="143"/>
    </row>
    <row r="90" spans="1:10" s="79" customFormat="1" ht="12.75">
      <c r="A90" s="150" t="s">
        <v>83</v>
      </c>
      <c r="B90" s="151" t="s">
        <v>84</v>
      </c>
      <c r="C90" s="136">
        <f aca="true" t="shared" si="33" ref="C90:J90">C92</f>
        <v>67281.72</v>
      </c>
      <c r="D90" s="136">
        <f t="shared" si="33"/>
        <v>5253.580000000002</v>
      </c>
      <c r="E90" s="136">
        <f t="shared" si="33"/>
        <v>72535.3</v>
      </c>
      <c r="F90" s="136">
        <f t="shared" si="33"/>
        <v>0</v>
      </c>
      <c r="G90" s="136">
        <f t="shared" si="33"/>
        <v>0</v>
      </c>
      <c r="H90" s="136">
        <f t="shared" si="33"/>
        <v>0</v>
      </c>
      <c r="I90" s="136">
        <f t="shared" si="33"/>
        <v>72535.3</v>
      </c>
      <c r="J90" s="136">
        <f t="shared" si="33"/>
        <v>0</v>
      </c>
    </row>
    <row r="91" spans="1:10" s="78" customFormat="1" ht="12.75">
      <c r="A91" s="152" t="s">
        <v>68</v>
      </c>
      <c r="B91" s="149" t="s">
        <v>85</v>
      </c>
      <c r="C91" s="141"/>
      <c r="D91" s="136"/>
      <c r="E91" s="141"/>
      <c r="F91" s="141"/>
      <c r="G91" s="141"/>
      <c r="H91" s="141"/>
      <c r="I91" s="141"/>
      <c r="J91" s="141"/>
    </row>
    <row r="92" spans="1:10" s="79" customFormat="1" ht="12.75">
      <c r="A92" s="150">
        <v>3</v>
      </c>
      <c r="B92" s="151" t="s">
        <v>25</v>
      </c>
      <c r="C92" s="136">
        <f aca="true" t="shared" si="34" ref="C92:J92">C93</f>
        <v>67281.72</v>
      </c>
      <c r="D92" s="136">
        <f t="shared" si="34"/>
        <v>5253.580000000002</v>
      </c>
      <c r="E92" s="136">
        <f t="shared" si="34"/>
        <v>72535.3</v>
      </c>
      <c r="F92" s="136">
        <f t="shared" si="34"/>
        <v>0</v>
      </c>
      <c r="G92" s="136">
        <f t="shared" si="34"/>
        <v>0</v>
      </c>
      <c r="H92" s="136">
        <f t="shared" si="34"/>
        <v>0</v>
      </c>
      <c r="I92" s="136">
        <f t="shared" si="34"/>
        <v>72535.3</v>
      </c>
      <c r="J92" s="136">
        <f t="shared" si="34"/>
        <v>0</v>
      </c>
    </row>
    <row r="93" spans="1:10" ht="12.75">
      <c r="A93" s="131">
        <v>31</v>
      </c>
      <c r="B93" s="138" t="s">
        <v>21</v>
      </c>
      <c r="C93" s="136">
        <f aca="true" t="shared" si="35" ref="C93:J93">C94+C95</f>
        <v>67281.72</v>
      </c>
      <c r="D93" s="136">
        <f t="shared" si="35"/>
        <v>5253.580000000002</v>
      </c>
      <c r="E93" s="136">
        <f t="shared" si="35"/>
        <v>72535.3</v>
      </c>
      <c r="F93" s="136">
        <f t="shared" si="35"/>
        <v>0</v>
      </c>
      <c r="G93" s="136">
        <f t="shared" si="35"/>
        <v>0</v>
      </c>
      <c r="H93" s="136">
        <f t="shared" si="35"/>
        <v>0</v>
      </c>
      <c r="I93" s="136">
        <f t="shared" si="35"/>
        <v>72535.3</v>
      </c>
      <c r="J93" s="136">
        <f t="shared" si="35"/>
        <v>0</v>
      </c>
    </row>
    <row r="94" spans="1:10" s="4" customFormat="1" ht="12.75">
      <c r="A94" s="142">
        <v>311</v>
      </c>
      <c r="B94" s="133" t="s">
        <v>86</v>
      </c>
      <c r="C94" s="143">
        <v>67281.72</v>
      </c>
      <c r="D94" s="143">
        <f>E94-C94</f>
        <v>5253.580000000002</v>
      </c>
      <c r="E94" s="143">
        <v>72535.3</v>
      </c>
      <c r="F94" s="136"/>
      <c r="G94" s="143">
        <v>0</v>
      </c>
      <c r="H94" s="136"/>
      <c r="I94" s="143">
        <f>E94</f>
        <v>72535.3</v>
      </c>
      <c r="J94" s="136"/>
    </row>
    <row r="95" spans="1:10" ht="12.75">
      <c r="A95" s="142">
        <v>323</v>
      </c>
      <c r="B95" s="133" t="s">
        <v>28</v>
      </c>
      <c r="C95" s="143">
        <v>0</v>
      </c>
      <c r="D95" s="143">
        <v>0</v>
      </c>
      <c r="E95" s="143">
        <v>0</v>
      </c>
      <c r="F95" s="143"/>
      <c r="G95" s="143">
        <f>C95</f>
        <v>0</v>
      </c>
      <c r="H95" s="143"/>
      <c r="I95" s="143">
        <v>0</v>
      </c>
      <c r="J95" s="143"/>
    </row>
    <row r="96" spans="1:10" ht="12.75">
      <c r="A96" s="142"/>
      <c r="B96" s="133"/>
      <c r="C96" s="143"/>
      <c r="D96" s="143"/>
      <c r="E96" s="143"/>
      <c r="F96" s="143"/>
      <c r="G96" s="143"/>
      <c r="H96" s="143"/>
      <c r="I96" s="143"/>
      <c r="J96" s="143"/>
    </row>
    <row r="97" spans="1:10" s="4" customFormat="1" ht="25.5">
      <c r="A97" s="131" t="s">
        <v>124</v>
      </c>
      <c r="B97" s="138" t="s">
        <v>125</v>
      </c>
      <c r="C97" s="136">
        <f aca="true" t="shared" si="36" ref="C97:F98">C98</f>
        <v>6000</v>
      </c>
      <c r="D97" s="136">
        <f t="shared" si="36"/>
        <v>2800</v>
      </c>
      <c r="E97" s="136">
        <f t="shared" si="36"/>
        <v>8800</v>
      </c>
      <c r="F97" s="136">
        <f t="shared" si="36"/>
        <v>8800</v>
      </c>
      <c r="G97" s="136"/>
      <c r="H97" s="136"/>
      <c r="I97" s="136"/>
      <c r="J97" s="136"/>
    </row>
    <row r="98" spans="1:10" s="75" customFormat="1" ht="12.75">
      <c r="A98" s="154" t="s">
        <v>70</v>
      </c>
      <c r="B98" s="140" t="s">
        <v>101</v>
      </c>
      <c r="C98" s="141">
        <f t="shared" si="36"/>
        <v>6000</v>
      </c>
      <c r="D98" s="141">
        <f t="shared" si="36"/>
        <v>2800</v>
      </c>
      <c r="E98" s="141">
        <f t="shared" si="36"/>
        <v>8800</v>
      </c>
      <c r="F98" s="141">
        <f t="shared" si="36"/>
        <v>8800</v>
      </c>
      <c r="G98" s="141"/>
      <c r="H98" s="141"/>
      <c r="I98" s="141"/>
      <c r="J98" s="141"/>
    </row>
    <row r="99" spans="1:10" ht="12.75">
      <c r="A99" s="142">
        <v>3</v>
      </c>
      <c r="B99" s="133" t="s">
        <v>25</v>
      </c>
      <c r="C99" s="143">
        <f>C100</f>
        <v>6000</v>
      </c>
      <c r="D99" s="143">
        <f aca="true" t="shared" si="37" ref="D99:F100">D100</f>
        <v>2800</v>
      </c>
      <c r="E99" s="143">
        <f t="shared" si="37"/>
        <v>8800</v>
      </c>
      <c r="F99" s="143">
        <f t="shared" si="37"/>
        <v>8800</v>
      </c>
      <c r="G99" s="143"/>
      <c r="H99" s="143"/>
      <c r="I99" s="143"/>
      <c r="J99" s="143"/>
    </row>
    <row r="100" spans="1:10" ht="12.75">
      <c r="A100" s="142">
        <v>32</v>
      </c>
      <c r="B100" s="133" t="s">
        <v>25</v>
      </c>
      <c r="C100" s="143">
        <f>C101</f>
        <v>6000</v>
      </c>
      <c r="D100" s="143">
        <f t="shared" si="37"/>
        <v>2800</v>
      </c>
      <c r="E100" s="143">
        <f t="shared" si="37"/>
        <v>8800</v>
      </c>
      <c r="F100" s="143">
        <f t="shared" si="37"/>
        <v>8800</v>
      </c>
      <c r="G100" s="143"/>
      <c r="H100" s="143"/>
      <c r="I100" s="143"/>
      <c r="J100" s="143"/>
    </row>
    <row r="101" spans="1:10" ht="12.75">
      <c r="A101" s="142">
        <v>323</v>
      </c>
      <c r="B101" s="133" t="s">
        <v>126</v>
      </c>
      <c r="C101" s="143">
        <v>6000</v>
      </c>
      <c r="D101" s="143">
        <f>E101-C101</f>
        <v>2800</v>
      </c>
      <c r="E101" s="143">
        <v>8800</v>
      </c>
      <c r="F101" s="143">
        <f>E101</f>
        <v>8800</v>
      </c>
      <c r="G101" s="143"/>
      <c r="H101" s="143"/>
      <c r="I101" s="143"/>
      <c r="J101" s="143"/>
    </row>
    <row r="102" spans="1:10" ht="12.75">
      <c r="A102" s="142"/>
      <c r="B102" s="133"/>
      <c r="C102" s="143"/>
      <c r="D102" s="136"/>
      <c r="E102" s="143"/>
      <c r="F102" s="143"/>
      <c r="G102" s="143"/>
      <c r="H102" s="143"/>
      <c r="I102" s="143"/>
      <c r="J102" s="143"/>
    </row>
    <row r="103" spans="1:10" s="4" customFormat="1" ht="12.75">
      <c r="A103" s="131" t="s">
        <v>87</v>
      </c>
      <c r="B103" s="138" t="s">
        <v>88</v>
      </c>
      <c r="C103" s="136">
        <f aca="true" t="shared" si="38" ref="C103:J103">C105</f>
        <v>2000</v>
      </c>
      <c r="D103" s="136">
        <f t="shared" si="38"/>
        <v>0</v>
      </c>
      <c r="E103" s="136">
        <f t="shared" si="38"/>
        <v>2000</v>
      </c>
      <c r="F103" s="136">
        <f t="shared" si="38"/>
        <v>2000</v>
      </c>
      <c r="G103" s="136">
        <f t="shared" si="38"/>
        <v>0</v>
      </c>
      <c r="H103" s="136">
        <f t="shared" si="38"/>
        <v>0</v>
      </c>
      <c r="I103" s="136">
        <f t="shared" si="38"/>
        <v>0</v>
      </c>
      <c r="J103" s="136">
        <f t="shared" si="38"/>
        <v>0</v>
      </c>
    </row>
    <row r="104" spans="1:10" s="75" customFormat="1" ht="12.75" customHeight="1">
      <c r="A104" s="139" t="s">
        <v>68</v>
      </c>
      <c r="B104" s="140" t="s">
        <v>89</v>
      </c>
      <c r="C104" s="141"/>
      <c r="D104" s="136"/>
      <c r="E104" s="141"/>
      <c r="F104" s="141"/>
      <c r="G104" s="141"/>
      <c r="H104" s="141"/>
      <c r="I104" s="141"/>
      <c r="J104" s="141"/>
    </row>
    <row r="105" spans="1:10" s="4" customFormat="1" ht="12.75">
      <c r="A105" s="131">
        <v>3</v>
      </c>
      <c r="B105" s="138" t="s">
        <v>51</v>
      </c>
      <c r="C105" s="136">
        <f aca="true" t="shared" si="39" ref="C105:J105">C106</f>
        <v>2000</v>
      </c>
      <c r="D105" s="136">
        <f t="shared" si="39"/>
        <v>0</v>
      </c>
      <c r="E105" s="136">
        <f t="shared" si="39"/>
        <v>2000</v>
      </c>
      <c r="F105" s="136">
        <f t="shared" si="39"/>
        <v>2000</v>
      </c>
      <c r="G105" s="136">
        <f t="shared" si="39"/>
        <v>0</v>
      </c>
      <c r="H105" s="136">
        <f t="shared" si="39"/>
        <v>0</v>
      </c>
      <c r="I105" s="136">
        <f t="shared" si="39"/>
        <v>0</v>
      </c>
      <c r="J105" s="136">
        <f t="shared" si="39"/>
        <v>0</v>
      </c>
    </row>
    <row r="106" spans="1:10" s="4" customFormat="1" ht="12.75">
      <c r="A106" s="131">
        <v>32</v>
      </c>
      <c r="B106" s="138" t="s">
        <v>25</v>
      </c>
      <c r="C106" s="136">
        <f aca="true" t="shared" si="40" ref="C106:H106">C107+C108+C109+C110</f>
        <v>2000</v>
      </c>
      <c r="D106" s="136">
        <f t="shared" si="40"/>
        <v>0</v>
      </c>
      <c r="E106" s="136">
        <f t="shared" si="40"/>
        <v>2000</v>
      </c>
      <c r="F106" s="136">
        <f t="shared" si="40"/>
        <v>2000</v>
      </c>
      <c r="G106" s="136">
        <f t="shared" si="40"/>
        <v>0</v>
      </c>
      <c r="H106" s="136">
        <f t="shared" si="40"/>
        <v>0</v>
      </c>
      <c r="I106" s="136">
        <f>I107+I108+I109</f>
        <v>0</v>
      </c>
      <c r="J106" s="136">
        <f>J107+J108+J109</f>
        <v>0</v>
      </c>
    </row>
    <row r="107" spans="1:10" ht="12.75">
      <c r="A107" s="142">
        <v>321</v>
      </c>
      <c r="B107" s="133" t="s">
        <v>26</v>
      </c>
      <c r="C107" s="143">
        <v>400</v>
      </c>
      <c r="D107" s="143">
        <f>E107-C107</f>
        <v>0</v>
      </c>
      <c r="E107" s="143">
        <v>400</v>
      </c>
      <c r="F107" s="143">
        <f>C107</f>
        <v>400</v>
      </c>
      <c r="G107" s="143"/>
      <c r="H107" s="143"/>
      <c r="I107" s="143"/>
      <c r="J107" s="143"/>
    </row>
    <row r="108" spans="1:10" ht="12.75">
      <c r="A108" s="142">
        <v>322</v>
      </c>
      <c r="B108" s="133" t="s">
        <v>27</v>
      </c>
      <c r="C108" s="143">
        <v>250</v>
      </c>
      <c r="D108" s="143">
        <f>E108-C108</f>
        <v>0</v>
      </c>
      <c r="E108" s="143">
        <v>250</v>
      </c>
      <c r="F108" s="143">
        <f>C108</f>
        <v>250</v>
      </c>
      <c r="G108" s="143"/>
      <c r="H108" s="143"/>
      <c r="I108" s="143"/>
      <c r="J108" s="143"/>
    </row>
    <row r="109" spans="1:10" ht="12.75">
      <c r="A109" s="142">
        <v>323</v>
      </c>
      <c r="B109" s="133" t="s">
        <v>28</v>
      </c>
      <c r="C109" s="143">
        <v>1150</v>
      </c>
      <c r="D109" s="143">
        <f>E109-C109</f>
        <v>0</v>
      </c>
      <c r="E109" s="143">
        <v>1150</v>
      </c>
      <c r="F109" s="143">
        <f>C109</f>
        <v>1150</v>
      </c>
      <c r="G109" s="143"/>
      <c r="H109" s="143"/>
      <c r="I109" s="143"/>
      <c r="J109" s="143"/>
    </row>
    <row r="110" spans="1:10" ht="12.75">
      <c r="A110" s="142">
        <v>329</v>
      </c>
      <c r="B110" s="133" t="s">
        <v>62</v>
      </c>
      <c r="C110" s="143">
        <v>200</v>
      </c>
      <c r="D110" s="136">
        <f>E110-C110</f>
        <v>0</v>
      </c>
      <c r="E110" s="143">
        <v>200</v>
      </c>
      <c r="F110" s="143">
        <v>200</v>
      </c>
      <c r="G110" s="143"/>
      <c r="H110" s="143"/>
      <c r="I110" s="143"/>
      <c r="J110" s="143"/>
    </row>
    <row r="111" spans="1:10" ht="12.75">
      <c r="A111" s="142"/>
      <c r="B111" s="133"/>
      <c r="C111" s="143"/>
      <c r="D111" s="136"/>
      <c r="E111" s="143"/>
      <c r="F111" s="143"/>
      <c r="G111" s="143"/>
      <c r="H111" s="143"/>
      <c r="I111" s="143"/>
      <c r="J111" s="143"/>
    </row>
    <row r="112" spans="1:10" s="4" customFormat="1" ht="12.75">
      <c r="A112" s="131" t="s">
        <v>90</v>
      </c>
      <c r="B112" s="138" t="s">
        <v>91</v>
      </c>
      <c r="C112" s="136">
        <f aca="true" t="shared" si="41" ref="C112:J112">C114</f>
        <v>1500</v>
      </c>
      <c r="D112" s="136">
        <f t="shared" si="41"/>
        <v>0</v>
      </c>
      <c r="E112" s="136">
        <f t="shared" si="41"/>
        <v>1500</v>
      </c>
      <c r="F112" s="136">
        <f t="shared" si="41"/>
        <v>0</v>
      </c>
      <c r="G112" s="136">
        <f t="shared" si="41"/>
        <v>0</v>
      </c>
      <c r="H112" s="136">
        <f t="shared" si="41"/>
        <v>1500</v>
      </c>
      <c r="I112" s="136">
        <f t="shared" si="41"/>
        <v>0</v>
      </c>
      <c r="J112" s="136">
        <f t="shared" si="41"/>
        <v>0</v>
      </c>
    </row>
    <row r="113" spans="1:10" s="75" customFormat="1" ht="12.75" customHeight="1">
      <c r="A113" s="139" t="s">
        <v>68</v>
      </c>
      <c r="B113" s="140" t="s">
        <v>92</v>
      </c>
      <c r="C113" s="141"/>
      <c r="D113" s="136"/>
      <c r="E113" s="141"/>
      <c r="F113" s="141"/>
      <c r="G113" s="141"/>
      <c r="H113" s="141"/>
      <c r="I113" s="141"/>
      <c r="J113" s="141"/>
    </row>
    <row r="114" spans="1:10" s="4" customFormat="1" ht="12.75">
      <c r="A114" s="131">
        <v>3</v>
      </c>
      <c r="B114" s="138" t="s">
        <v>51</v>
      </c>
      <c r="C114" s="136">
        <f aca="true" t="shared" si="42" ref="C114:J114">C115</f>
        <v>1500</v>
      </c>
      <c r="D114" s="136">
        <f t="shared" si="42"/>
        <v>0</v>
      </c>
      <c r="E114" s="136">
        <f t="shared" si="42"/>
        <v>1500</v>
      </c>
      <c r="F114" s="136">
        <f t="shared" si="42"/>
        <v>0</v>
      </c>
      <c r="G114" s="136">
        <f t="shared" si="42"/>
        <v>0</v>
      </c>
      <c r="H114" s="136">
        <f t="shared" si="42"/>
        <v>1500</v>
      </c>
      <c r="I114" s="136">
        <f t="shared" si="42"/>
        <v>0</v>
      </c>
      <c r="J114" s="136">
        <f t="shared" si="42"/>
        <v>0</v>
      </c>
    </row>
    <row r="115" spans="1:10" s="4" customFormat="1" ht="12.75">
      <c r="A115" s="131">
        <v>32</v>
      </c>
      <c r="B115" s="138" t="s">
        <v>25</v>
      </c>
      <c r="C115" s="136">
        <f>C116+C117+C118+C119</f>
        <v>1500</v>
      </c>
      <c r="D115" s="136">
        <f>D116+D117+D118+D119</f>
        <v>0</v>
      </c>
      <c r="E115" s="136">
        <f>E116+E117+E118+E119</f>
        <v>1500</v>
      </c>
      <c r="F115" s="136">
        <f>F116+F117+F118</f>
        <v>0</v>
      </c>
      <c r="G115" s="136">
        <f>G116+G117+G118+G119</f>
        <v>0</v>
      </c>
      <c r="H115" s="136">
        <f>H116+H117+H118+H119</f>
        <v>1500</v>
      </c>
      <c r="I115" s="136">
        <f>I116+I117+I118</f>
        <v>0</v>
      </c>
      <c r="J115" s="136">
        <f>J116+J117+J118</f>
        <v>0</v>
      </c>
    </row>
    <row r="116" spans="1:10" ht="12.75">
      <c r="A116" s="142">
        <v>321</v>
      </c>
      <c r="B116" s="133" t="s">
        <v>26</v>
      </c>
      <c r="C116" s="143">
        <v>0</v>
      </c>
      <c r="D116" s="143">
        <f>E116-C116</f>
        <v>0</v>
      </c>
      <c r="E116" s="143">
        <v>0</v>
      </c>
      <c r="F116" s="143"/>
      <c r="G116" s="143"/>
      <c r="H116" s="143">
        <f>C116</f>
        <v>0</v>
      </c>
      <c r="I116" s="143"/>
      <c r="J116" s="143"/>
    </row>
    <row r="117" spans="1:10" ht="12.75">
      <c r="A117" s="142">
        <v>322</v>
      </c>
      <c r="B117" s="133" t="s">
        <v>27</v>
      </c>
      <c r="C117" s="143">
        <v>600</v>
      </c>
      <c r="D117" s="143">
        <f>E117-C117</f>
        <v>0</v>
      </c>
      <c r="E117" s="143">
        <v>600</v>
      </c>
      <c r="F117" s="143"/>
      <c r="G117" s="143"/>
      <c r="H117" s="143">
        <v>600</v>
      </c>
      <c r="I117" s="143"/>
      <c r="J117" s="143"/>
    </row>
    <row r="118" spans="1:10" ht="12.75">
      <c r="A118" s="142">
        <v>323</v>
      </c>
      <c r="B118" s="133" t="s">
        <v>28</v>
      </c>
      <c r="C118" s="143">
        <v>900</v>
      </c>
      <c r="D118" s="143">
        <f>E118-C118</f>
        <v>0</v>
      </c>
      <c r="E118" s="143">
        <v>900</v>
      </c>
      <c r="F118" s="143"/>
      <c r="G118" s="143"/>
      <c r="H118" s="143">
        <v>900</v>
      </c>
      <c r="I118" s="143"/>
      <c r="J118" s="143"/>
    </row>
    <row r="119" spans="1:10" ht="12.75">
      <c r="A119" s="142">
        <v>329</v>
      </c>
      <c r="B119" s="133" t="s">
        <v>62</v>
      </c>
      <c r="C119" s="143">
        <v>0</v>
      </c>
      <c r="D119" s="143">
        <f>E119-C119</f>
        <v>0</v>
      </c>
      <c r="E119" s="143">
        <v>0</v>
      </c>
      <c r="F119" s="143"/>
      <c r="G119" s="143"/>
      <c r="H119" s="143">
        <f>C119</f>
        <v>0</v>
      </c>
      <c r="I119" s="143"/>
      <c r="J119" s="143"/>
    </row>
    <row r="120" spans="1:10" ht="12.75">
      <c r="A120" s="142"/>
      <c r="B120" s="133"/>
      <c r="C120" s="143"/>
      <c r="D120" s="143"/>
      <c r="E120" s="143"/>
      <c r="F120" s="143"/>
      <c r="G120" s="143"/>
      <c r="H120" s="143"/>
      <c r="I120" s="143"/>
      <c r="J120" s="143"/>
    </row>
    <row r="121" spans="1:10" s="4" customFormat="1" ht="12.75">
      <c r="A121" s="131" t="s">
        <v>127</v>
      </c>
      <c r="B121" s="138" t="s">
        <v>128</v>
      </c>
      <c r="C121" s="136">
        <f>C123</f>
        <v>1500</v>
      </c>
      <c r="D121" s="136">
        <f>D123</f>
        <v>0</v>
      </c>
      <c r="E121" s="136">
        <f>E123</f>
        <v>1500</v>
      </c>
      <c r="F121" s="136"/>
      <c r="G121" s="136">
        <v>1500</v>
      </c>
      <c r="H121" s="136"/>
      <c r="I121" s="136"/>
      <c r="J121" s="136"/>
    </row>
    <row r="122" spans="1:10" s="75" customFormat="1" ht="12.75">
      <c r="A122" s="154" t="s">
        <v>68</v>
      </c>
      <c r="B122" s="140" t="s">
        <v>82</v>
      </c>
      <c r="C122" s="141">
        <v>0</v>
      </c>
      <c r="D122" s="141"/>
      <c r="E122" s="141"/>
      <c r="F122" s="141"/>
      <c r="G122" s="141"/>
      <c r="H122" s="141"/>
      <c r="I122" s="141"/>
      <c r="J122" s="141"/>
    </row>
    <row r="123" spans="1:10" s="4" customFormat="1" ht="12.75">
      <c r="A123" s="131">
        <v>3</v>
      </c>
      <c r="B123" s="138" t="s">
        <v>51</v>
      </c>
      <c r="C123" s="136">
        <f aca="true" t="shared" si="43" ref="C123:E124">C124</f>
        <v>1500</v>
      </c>
      <c r="D123" s="136">
        <f t="shared" si="43"/>
        <v>0</v>
      </c>
      <c r="E123" s="136">
        <f t="shared" si="43"/>
        <v>1500</v>
      </c>
      <c r="F123" s="136"/>
      <c r="G123" s="136">
        <v>1500</v>
      </c>
      <c r="H123" s="136"/>
      <c r="I123" s="136"/>
      <c r="J123" s="136"/>
    </row>
    <row r="124" spans="1:10" s="4" customFormat="1" ht="12.75">
      <c r="A124" s="131">
        <v>32</v>
      </c>
      <c r="B124" s="138" t="s">
        <v>25</v>
      </c>
      <c r="C124" s="136">
        <f t="shared" si="43"/>
        <v>1500</v>
      </c>
      <c r="D124" s="136">
        <f t="shared" si="43"/>
        <v>0</v>
      </c>
      <c r="E124" s="136">
        <f t="shared" si="43"/>
        <v>1500</v>
      </c>
      <c r="F124" s="136"/>
      <c r="G124" s="136">
        <v>1500</v>
      </c>
      <c r="H124" s="136"/>
      <c r="I124" s="136"/>
      <c r="J124" s="136"/>
    </row>
    <row r="125" spans="1:10" ht="12.75">
      <c r="A125" s="142">
        <v>323</v>
      </c>
      <c r="B125" s="133" t="s">
        <v>129</v>
      </c>
      <c r="C125" s="143">
        <v>1500</v>
      </c>
      <c r="D125" s="143">
        <f>E125-C125</f>
        <v>0</v>
      </c>
      <c r="E125" s="143">
        <v>1500</v>
      </c>
      <c r="F125" s="143"/>
      <c r="G125" s="143">
        <v>1500</v>
      </c>
      <c r="H125" s="143"/>
      <c r="I125" s="143"/>
      <c r="J125" s="143"/>
    </row>
    <row r="126" spans="1:10" ht="12.75">
      <c r="A126" s="142"/>
      <c r="B126" s="133"/>
      <c r="C126" s="143"/>
      <c r="D126" s="136"/>
      <c r="E126" s="143"/>
      <c r="F126" s="143"/>
      <c r="G126" s="143"/>
      <c r="H126" s="143"/>
      <c r="I126" s="143"/>
      <c r="J126" s="143"/>
    </row>
    <row r="127" spans="1:10" s="4" customFormat="1" ht="12.75">
      <c r="A127" s="131" t="s">
        <v>94</v>
      </c>
      <c r="B127" s="138" t="s">
        <v>95</v>
      </c>
      <c r="C127" s="136">
        <f aca="true" t="shared" si="44" ref="C127:J127">C129+C137</f>
        <v>10000</v>
      </c>
      <c r="D127" s="136">
        <f t="shared" si="44"/>
        <v>0</v>
      </c>
      <c r="E127" s="136">
        <f t="shared" si="44"/>
        <v>10000</v>
      </c>
      <c r="F127" s="136">
        <f t="shared" si="44"/>
        <v>0</v>
      </c>
      <c r="G127" s="136">
        <f t="shared" si="44"/>
        <v>10000</v>
      </c>
      <c r="H127" s="136">
        <f t="shared" si="44"/>
        <v>0</v>
      </c>
      <c r="I127" s="136">
        <f t="shared" si="44"/>
        <v>0</v>
      </c>
      <c r="J127" s="136">
        <f t="shared" si="44"/>
        <v>0</v>
      </c>
    </row>
    <row r="128" spans="1:10" s="75" customFormat="1" ht="12.75" customHeight="1">
      <c r="A128" s="139" t="s">
        <v>68</v>
      </c>
      <c r="B128" s="140" t="s">
        <v>93</v>
      </c>
      <c r="C128" s="141"/>
      <c r="D128" s="136"/>
      <c r="E128" s="141"/>
      <c r="F128" s="141"/>
      <c r="G128" s="141"/>
      <c r="H128" s="141"/>
      <c r="I128" s="141"/>
      <c r="J128" s="141"/>
    </row>
    <row r="129" spans="1:10" s="4" customFormat="1" ht="12.75">
      <c r="A129" s="131">
        <v>3</v>
      </c>
      <c r="B129" s="138" t="s">
        <v>51</v>
      </c>
      <c r="C129" s="136">
        <f aca="true" t="shared" si="45" ref="C129:J129">C130+C135</f>
        <v>6260</v>
      </c>
      <c r="D129" s="136">
        <f t="shared" si="45"/>
        <v>0</v>
      </c>
      <c r="E129" s="136">
        <f t="shared" si="45"/>
        <v>6260</v>
      </c>
      <c r="F129" s="136">
        <f t="shared" si="45"/>
        <v>0</v>
      </c>
      <c r="G129" s="136">
        <f t="shared" si="45"/>
        <v>6260</v>
      </c>
      <c r="H129" s="136">
        <f t="shared" si="45"/>
        <v>0</v>
      </c>
      <c r="I129" s="136">
        <f t="shared" si="45"/>
        <v>0</v>
      </c>
      <c r="J129" s="136">
        <f t="shared" si="45"/>
        <v>0</v>
      </c>
    </row>
    <row r="130" spans="1:10" s="4" customFormat="1" ht="12.75">
      <c r="A130" s="131">
        <v>32</v>
      </c>
      <c r="B130" s="138" t="s">
        <v>25</v>
      </c>
      <c r="C130" s="136">
        <f>C131+C132+C133+C134</f>
        <v>6260</v>
      </c>
      <c r="D130" s="136">
        <f>D131+D132+D133+D134</f>
        <v>0</v>
      </c>
      <c r="E130" s="136">
        <f>E131+E132+E133+E134</f>
        <v>6260</v>
      </c>
      <c r="F130" s="136">
        <f>F131+F132+F133</f>
        <v>0</v>
      </c>
      <c r="G130" s="136">
        <f>G131+G132+G133+G134</f>
        <v>6260</v>
      </c>
      <c r="H130" s="136">
        <f>H131+H132+H133+H134</f>
        <v>0</v>
      </c>
      <c r="I130" s="136">
        <f>I131+I132+I133</f>
        <v>0</v>
      </c>
      <c r="J130" s="136">
        <f>J131+J132+J133</f>
        <v>0</v>
      </c>
    </row>
    <row r="131" spans="1:10" ht="12.75">
      <c r="A131" s="142">
        <v>321</v>
      </c>
      <c r="B131" s="133" t="s">
        <v>26</v>
      </c>
      <c r="C131" s="143">
        <v>0</v>
      </c>
      <c r="D131" s="143">
        <f>E131-C131</f>
        <v>0</v>
      </c>
      <c r="E131" s="143">
        <v>0</v>
      </c>
      <c r="F131" s="143"/>
      <c r="G131" s="143">
        <f>C131</f>
        <v>0</v>
      </c>
      <c r="H131" s="143">
        <f>C131</f>
        <v>0</v>
      </c>
      <c r="I131" s="143"/>
      <c r="J131" s="143"/>
    </row>
    <row r="132" spans="1:10" ht="12.75">
      <c r="A132" s="142">
        <v>322</v>
      </c>
      <c r="B132" s="133" t="s">
        <v>27</v>
      </c>
      <c r="C132" s="143">
        <v>800</v>
      </c>
      <c r="D132" s="143">
        <f>E132-C132</f>
        <v>0</v>
      </c>
      <c r="E132" s="143">
        <v>800</v>
      </c>
      <c r="F132" s="143"/>
      <c r="G132" s="143">
        <v>800</v>
      </c>
      <c r="H132" s="143"/>
      <c r="I132" s="143"/>
      <c r="J132" s="143"/>
    </row>
    <row r="133" spans="1:10" ht="12.75">
      <c r="A133" s="142">
        <v>323</v>
      </c>
      <c r="B133" s="133" t="s">
        <v>28</v>
      </c>
      <c r="C133" s="143">
        <v>3960</v>
      </c>
      <c r="D133" s="143">
        <f>E133-C133</f>
        <v>0</v>
      </c>
      <c r="E133" s="143">
        <v>3960</v>
      </c>
      <c r="F133" s="143"/>
      <c r="G133" s="143">
        <f>C133</f>
        <v>3960</v>
      </c>
      <c r="H133" s="143"/>
      <c r="I133" s="143"/>
      <c r="J133" s="143"/>
    </row>
    <row r="134" spans="1:10" ht="12.75">
      <c r="A134" s="142">
        <v>329</v>
      </c>
      <c r="B134" s="133" t="s">
        <v>62</v>
      </c>
      <c r="C134" s="143">
        <v>1500</v>
      </c>
      <c r="D134" s="143">
        <f>E134-C134</f>
        <v>0</v>
      </c>
      <c r="E134" s="143">
        <v>1500</v>
      </c>
      <c r="F134" s="143"/>
      <c r="G134" s="143">
        <v>1500</v>
      </c>
      <c r="H134" s="143"/>
      <c r="I134" s="143"/>
      <c r="J134" s="143"/>
    </row>
    <row r="135" spans="1:10" s="4" customFormat="1" ht="12.75">
      <c r="A135" s="131">
        <v>34</v>
      </c>
      <c r="B135" s="138" t="s">
        <v>63</v>
      </c>
      <c r="C135" s="136">
        <f aca="true" t="shared" si="46" ref="C135:J135">C136</f>
        <v>0</v>
      </c>
      <c r="D135" s="136">
        <f t="shared" si="46"/>
        <v>0</v>
      </c>
      <c r="E135" s="136">
        <f t="shared" si="46"/>
        <v>0</v>
      </c>
      <c r="F135" s="136">
        <f t="shared" si="46"/>
        <v>0</v>
      </c>
      <c r="G135" s="136">
        <f t="shared" si="46"/>
        <v>0</v>
      </c>
      <c r="H135" s="136">
        <f t="shared" si="46"/>
        <v>0</v>
      </c>
      <c r="I135" s="136">
        <f t="shared" si="46"/>
        <v>0</v>
      </c>
      <c r="J135" s="136">
        <f t="shared" si="46"/>
        <v>0</v>
      </c>
    </row>
    <row r="136" spans="1:10" ht="12.75">
      <c r="A136" s="142">
        <v>343</v>
      </c>
      <c r="B136" s="133" t="s">
        <v>30</v>
      </c>
      <c r="C136" s="143">
        <v>0</v>
      </c>
      <c r="D136" s="143">
        <f>E136-C136</f>
        <v>0</v>
      </c>
      <c r="E136" s="143">
        <v>0</v>
      </c>
      <c r="F136" s="143"/>
      <c r="G136" s="143"/>
      <c r="H136" s="143"/>
      <c r="I136" s="143"/>
      <c r="J136" s="143"/>
    </row>
    <row r="137" spans="1:10" s="4" customFormat="1" ht="12.75">
      <c r="A137" s="131">
        <v>4</v>
      </c>
      <c r="B137" s="138" t="s">
        <v>72</v>
      </c>
      <c r="C137" s="136">
        <f aca="true" t="shared" si="47" ref="C137:J137">C138</f>
        <v>3740</v>
      </c>
      <c r="D137" s="136">
        <f t="shared" si="47"/>
        <v>0</v>
      </c>
      <c r="E137" s="136">
        <f t="shared" si="47"/>
        <v>3740</v>
      </c>
      <c r="F137" s="136">
        <f t="shared" si="47"/>
        <v>0</v>
      </c>
      <c r="G137" s="136">
        <f t="shared" si="47"/>
        <v>3740</v>
      </c>
      <c r="H137" s="136">
        <f t="shared" si="47"/>
        <v>0</v>
      </c>
      <c r="I137" s="136">
        <f t="shared" si="47"/>
        <v>0</v>
      </c>
      <c r="J137" s="136">
        <f t="shared" si="47"/>
        <v>0</v>
      </c>
    </row>
    <row r="138" spans="1:10" s="4" customFormat="1" ht="12.75">
      <c r="A138" s="131">
        <v>42</v>
      </c>
      <c r="B138" s="138" t="s">
        <v>72</v>
      </c>
      <c r="C138" s="136">
        <f aca="true" t="shared" si="48" ref="C138:J138">C139+C140</f>
        <v>3740</v>
      </c>
      <c r="D138" s="136">
        <f t="shared" si="48"/>
        <v>0</v>
      </c>
      <c r="E138" s="136">
        <f t="shared" si="48"/>
        <v>3740</v>
      </c>
      <c r="F138" s="136">
        <f t="shared" si="48"/>
        <v>0</v>
      </c>
      <c r="G138" s="136">
        <f t="shared" si="48"/>
        <v>3740</v>
      </c>
      <c r="H138" s="136">
        <f t="shared" si="48"/>
        <v>0</v>
      </c>
      <c r="I138" s="136">
        <f t="shared" si="48"/>
        <v>0</v>
      </c>
      <c r="J138" s="136">
        <f t="shared" si="48"/>
        <v>0</v>
      </c>
    </row>
    <row r="139" spans="1:10" ht="12.75">
      <c r="A139" s="142">
        <v>422</v>
      </c>
      <c r="B139" s="133" t="s">
        <v>73</v>
      </c>
      <c r="C139" s="143">
        <v>3740</v>
      </c>
      <c r="D139" s="143">
        <f>E139-C139</f>
        <v>0</v>
      </c>
      <c r="E139" s="143">
        <v>3740</v>
      </c>
      <c r="F139" s="143"/>
      <c r="G139" s="143">
        <v>3740</v>
      </c>
      <c r="H139" s="143"/>
      <c r="I139" s="143"/>
      <c r="J139" s="143"/>
    </row>
    <row r="140" spans="1:10" s="77" customFormat="1" ht="12.75">
      <c r="A140" s="147">
        <v>424</v>
      </c>
      <c r="B140" s="148" t="s">
        <v>74</v>
      </c>
      <c r="C140" s="143">
        <v>0</v>
      </c>
      <c r="D140" s="143">
        <f>E140-C140</f>
        <v>0</v>
      </c>
      <c r="E140" s="143">
        <v>0</v>
      </c>
      <c r="F140" s="143"/>
      <c r="G140" s="143">
        <f>C140</f>
        <v>0</v>
      </c>
      <c r="H140" s="143"/>
      <c r="I140" s="143"/>
      <c r="J140" s="143"/>
    </row>
    <row r="141" spans="1:10" s="77" customFormat="1" ht="12.75">
      <c r="A141" s="147"/>
      <c r="B141" s="148"/>
      <c r="C141" s="143"/>
      <c r="D141" s="136"/>
      <c r="E141" s="143"/>
      <c r="F141" s="143"/>
      <c r="G141" s="143"/>
      <c r="H141" s="143"/>
      <c r="I141" s="143"/>
      <c r="J141" s="143"/>
    </row>
    <row r="142" spans="1:10" s="79" customFormat="1" ht="12.75">
      <c r="A142" s="150" t="s">
        <v>96</v>
      </c>
      <c r="B142" s="151" t="s">
        <v>97</v>
      </c>
      <c r="C142" s="136">
        <f aca="true" t="shared" si="49" ref="C142:J142">C144</f>
        <v>10000</v>
      </c>
      <c r="D142" s="136">
        <f t="shared" si="49"/>
        <v>0</v>
      </c>
      <c r="E142" s="136">
        <f t="shared" si="49"/>
        <v>10000</v>
      </c>
      <c r="F142" s="136">
        <f t="shared" si="49"/>
        <v>0</v>
      </c>
      <c r="G142" s="136">
        <f t="shared" si="49"/>
        <v>0</v>
      </c>
      <c r="H142" s="136">
        <f t="shared" si="49"/>
        <v>0</v>
      </c>
      <c r="I142" s="136">
        <f t="shared" si="49"/>
        <v>10000</v>
      </c>
      <c r="J142" s="136">
        <f t="shared" si="49"/>
        <v>0</v>
      </c>
    </row>
    <row r="143" spans="1:10" s="78" customFormat="1" ht="12.75">
      <c r="A143" s="152" t="s">
        <v>68</v>
      </c>
      <c r="B143" s="149" t="s">
        <v>98</v>
      </c>
      <c r="C143" s="141"/>
      <c r="D143" s="136"/>
      <c r="E143" s="141"/>
      <c r="F143" s="141"/>
      <c r="G143" s="141"/>
      <c r="H143" s="141"/>
      <c r="I143" s="141"/>
      <c r="J143" s="141"/>
    </row>
    <row r="144" spans="1:10" s="79" customFormat="1" ht="12.75">
      <c r="A144" s="150">
        <v>3</v>
      </c>
      <c r="B144" s="151" t="s">
        <v>25</v>
      </c>
      <c r="C144" s="136">
        <f aca="true" t="shared" si="50" ref="C144:J145">C145</f>
        <v>10000</v>
      </c>
      <c r="D144" s="136">
        <f t="shared" si="50"/>
        <v>0</v>
      </c>
      <c r="E144" s="136">
        <f t="shared" si="50"/>
        <v>10000</v>
      </c>
      <c r="F144" s="136">
        <f t="shared" si="50"/>
        <v>0</v>
      </c>
      <c r="G144" s="136">
        <f t="shared" si="50"/>
        <v>0</v>
      </c>
      <c r="H144" s="136">
        <f t="shared" si="50"/>
        <v>0</v>
      </c>
      <c r="I144" s="136">
        <f t="shared" si="50"/>
        <v>10000</v>
      </c>
      <c r="J144" s="136">
        <f t="shared" si="50"/>
        <v>0</v>
      </c>
    </row>
    <row r="145" spans="1:10" ht="12.75">
      <c r="A145" s="131">
        <v>32</v>
      </c>
      <c r="B145" s="138" t="s">
        <v>25</v>
      </c>
      <c r="C145" s="136">
        <f>C146</f>
        <v>10000</v>
      </c>
      <c r="D145" s="136">
        <f t="shared" si="50"/>
        <v>0</v>
      </c>
      <c r="E145" s="136">
        <f t="shared" si="50"/>
        <v>10000</v>
      </c>
      <c r="F145" s="136">
        <f>F146</f>
        <v>0</v>
      </c>
      <c r="G145" s="136">
        <f>G146</f>
        <v>0</v>
      </c>
      <c r="H145" s="136">
        <f>H146+H200</f>
        <v>0</v>
      </c>
      <c r="I145" s="136">
        <f>I146+I200</f>
        <v>10000</v>
      </c>
      <c r="J145" s="136">
        <f>J146+J200</f>
        <v>0</v>
      </c>
    </row>
    <row r="146" spans="1:10" s="4" customFormat="1" ht="12.75">
      <c r="A146" s="142">
        <v>322</v>
      </c>
      <c r="B146" s="133" t="s">
        <v>27</v>
      </c>
      <c r="C146" s="143">
        <v>10000</v>
      </c>
      <c r="D146" s="143">
        <f>E146-C146</f>
        <v>0</v>
      </c>
      <c r="E146" s="143">
        <v>10000</v>
      </c>
      <c r="F146" s="136"/>
      <c r="G146" s="143">
        <v>0</v>
      </c>
      <c r="H146" s="136"/>
      <c r="I146" s="143">
        <f>E146</f>
        <v>10000</v>
      </c>
      <c r="J146" s="136"/>
    </row>
    <row r="147" spans="1:10" s="4" customFormat="1" ht="12.75">
      <c r="A147" s="142"/>
      <c r="B147" s="133"/>
      <c r="C147" s="134"/>
      <c r="D147" s="136"/>
      <c r="E147" s="134"/>
      <c r="F147" s="153"/>
      <c r="G147" s="134"/>
      <c r="H147" s="153"/>
      <c r="I147" s="153"/>
      <c r="J147" s="153"/>
    </row>
    <row r="148" spans="1:10" s="80" customFormat="1" ht="26.25" thickBot="1">
      <c r="A148" s="174">
        <v>2302</v>
      </c>
      <c r="B148" s="175" t="s">
        <v>76</v>
      </c>
      <c r="C148" s="176">
        <f>C149+C158</f>
        <v>5260.71</v>
      </c>
      <c r="D148" s="176">
        <f aca="true" t="shared" si="51" ref="D148:J148">D149+D158</f>
        <v>0</v>
      </c>
      <c r="E148" s="176">
        <f t="shared" si="51"/>
        <v>6807.71</v>
      </c>
      <c r="F148" s="176">
        <f t="shared" si="51"/>
        <v>6807.71</v>
      </c>
      <c r="G148" s="176">
        <f t="shared" si="51"/>
        <v>0</v>
      </c>
      <c r="H148" s="176">
        <f t="shared" si="51"/>
        <v>0</v>
      </c>
      <c r="I148" s="176">
        <f t="shared" si="51"/>
        <v>0</v>
      </c>
      <c r="J148" s="176">
        <f t="shared" si="51"/>
        <v>0</v>
      </c>
    </row>
    <row r="149" spans="1:10" s="80" customFormat="1" ht="12.75">
      <c r="A149" s="188" t="s">
        <v>130</v>
      </c>
      <c r="B149" s="179" t="s">
        <v>131</v>
      </c>
      <c r="C149" s="180">
        <f>C154</f>
        <v>4500</v>
      </c>
      <c r="D149" s="180">
        <f>D154</f>
        <v>0</v>
      </c>
      <c r="E149" s="180">
        <f>E154+E151</f>
        <v>6047</v>
      </c>
      <c r="F149" s="180">
        <f>F154+F151</f>
        <v>6047</v>
      </c>
      <c r="G149" s="180"/>
      <c r="H149" s="180"/>
      <c r="I149" s="180"/>
      <c r="J149" s="180"/>
    </row>
    <row r="150" spans="1:10" s="130" customFormat="1" ht="12.75">
      <c r="A150" s="155" t="s">
        <v>70</v>
      </c>
      <c r="B150" s="156" t="s">
        <v>132</v>
      </c>
      <c r="C150" s="157"/>
      <c r="D150" s="157"/>
      <c r="E150" s="157"/>
      <c r="F150" s="157"/>
      <c r="G150" s="157"/>
      <c r="H150" s="157"/>
      <c r="I150" s="157"/>
      <c r="J150" s="157"/>
    </row>
    <row r="151" spans="1:10" s="80" customFormat="1" ht="12.75">
      <c r="A151" s="144">
        <v>3</v>
      </c>
      <c r="B151" s="145" t="s">
        <v>51</v>
      </c>
      <c r="C151" s="146">
        <v>0</v>
      </c>
      <c r="D151" s="146">
        <f aca="true" t="shared" si="52" ref="D151:F152">D152</f>
        <v>1547</v>
      </c>
      <c r="E151" s="146">
        <f t="shared" si="52"/>
        <v>1547</v>
      </c>
      <c r="F151" s="146">
        <f t="shared" si="52"/>
        <v>1547</v>
      </c>
      <c r="G151" s="146"/>
      <c r="H151" s="146"/>
      <c r="I151" s="146"/>
      <c r="J151" s="146"/>
    </row>
    <row r="152" spans="1:10" s="80" customFormat="1" ht="12.75">
      <c r="A152" s="144">
        <v>32</v>
      </c>
      <c r="B152" s="145" t="s">
        <v>25</v>
      </c>
      <c r="C152" s="146">
        <v>0</v>
      </c>
      <c r="D152" s="146">
        <f t="shared" si="52"/>
        <v>1547</v>
      </c>
      <c r="E152" s="146">
        <f t="shared" si="52"/>
        <v>1547</v>
      </c>
      <c r="F152" s="146">
        <f t="shared" si="52"/>
        <v>1547</v>
      </c>
      <c r="G152" s="146"/>
      <c r="H152" s="146"/>
      <c r="I152" s="146"/>
      <c r="J152" s="146"/>
    </row>
    <row r="153" spans="1:10" s="129" customFormat="1" ht="12.75">
      <c r="A153" s="158">
        <v>322</v>
      </c>
      <c r="B153" s="159" t="s">
        <v>27</v>
      </c>
      <c r="C153" s="160">
        <v>0</v>
      </c>
      <c r="D153" s="160">
        <f>E153-C153</f>
        <v>1547</v>
      </c>
      <c r="E153" s="160">
        <v>1547</v>
      </c>
      <c r="F153" s="160">
        <v>1547</v>
      </c>
      <c r="G153" s="160"/>
      <c r="H153" s="160"/>
      <c r="I153" s="160"/>
      <c r="J153" s="160"/>
    </row>
    <row r="154" spans="1:10" s="80" customFormat="1" ht="12.75">
      <c r="A154" s="144">
        <v>4</v>
      </c>
      <c r="B154" s="145" t="s">
        <v>72</v>
      </c>
      <c r="C154" s="146">
        <f aca="true" t="shared" si="53" ref="C154:F155">C155</f>
        <v>4500</v>
      </c>
      <c r="D154" s="146">
        <f t="shared" si="53"/>
        <v>0</v>
      </c>
      <c r="E154" s="146">
        <f t="shared" si="53"/>
        <v>4500</v>
      </c>
      <c r="F154" s="146">
        <f t="shared" si="53"/>
        <v>4500</v>
      </c>
      <c r="G154" s="146"/>
      <c r="H154" s="146"/>
      <c r="I154" s="146"/>
      <c r="J154" s="146"/>
    </row>
    <row r="155" spans="1:10" s="80" customFormat="1" ht="12.75">
      <c r="A155" s="144">
        <v>42</v>
      </c>
      <c r="B155" s="145" t="s">
        <v>72</v>
      </c>
      <c r="C155" s="146">
        <f t="shared" si="53"/>
        <v>4500</v>
      </c>
      <c r="D155" s="146">
        <f t="shared" si="53"/>
        <v>0</v>
      </c>
      <c r="E155" s="146">
        <f t="shared" si="53"/>
        <v>4500</v>
      </c>
      <c r="F155" s="146">
        <f t="shared" si="53"/>
        <v>4500</v>
      </c>
      <c r="G155" s="146"/>
      <c r="H155" s="146"/>
      <c r="I155" s="146"/>
      <c r="J155" s="146"/>
    </row>
    <row r="156" spans="1:10" s="129" customFormat="1" ht="12.75">
      <c r="A156" s="158">
        <v>422</v>
      </c>
      <c r="B156" s="159" t="s">
        <v>133</v>
      </c>
      <c r="C156" s="160">
        <v>4500</v>
      </c>
      <c r="D156" s="160">
        <f>E156-C156</f>
        <v>0</v>
      </c>
      <c r="E156" s="160">
        <v>4500</v>
      </c>
      <c r="F156" s="160">
        <v>4500</v>
      </c>
      <c r="G156" s="160"/>
      <c r="H156" s="160"/>
      <c r="I156" s="160"/>
      <c r="J156" s="160"/>
    </row>
    <row r="157" spans="1:10" s="80" customFormat="1" ht="12.75">
      <c r="A157" s="144"/>
      <c r="B157" s="145"/>
      <c r="C157" s="146"/>
      <c r="D157" s="146"/>
      <c r="E157" s="146"/>
      <c r="F157" s="146"/>
      <c r="G157" s="146"/>
      <c r="H157" s="146"/>
      <c r="I157" s="146"/>
      <c r="J157" s="146"/>
    </row>
    <row r="158" spans="1:10" s="4" customFormat="1" ht="12.75">
      <c r="A158" s="131" t="s">
        <v>99</v>
      </c>
      <c r="B158" s="138" t="s">
        <v>100</v>
      </c>
      <c r="C158" s="136">
        <f aca="true" t="shared" si="54" ref="C158:J158">C160+C168</f>
        <v>760.71</v>
      </c>
      <c r="D158" s="136">
        <f t="shared" si="54"/>
        <v>0</v>
      </c>
      <c r="E158" s="136">
        <f t="shared" si="54"/>
        <v>760.71</v>
      </c>
      <c r="F158" s="136">
        <f t="shared" si="54"/>
        <v>760.71</v>
      </c>
      <c r="G158" s="136">
        <f t="shared" si="54"/>
        <v>0</v>
      </c>
      <c r="H158" s="136">
        <f t="shared" si="54"/>
        <v>0</v>
      </c>
      <c r="I158" s="136">
        <f t="shared" si="54"/>
        <v>0</v>
      </c>
      <c r="J158" s="136">
        <f t="shared" si="54"/>
        <v>0</v>
      </c>
    </row>
    <row r="159" spans="1:10" s="75" customFormat="1" ht="12.75" customHeight="1">
      <c r="A159" s="139" t="s">
        <v>68</v>
      </c>
      <c r="B159" s="140" t="s">
        <v>101</v>
      </c>
      <c r="C159" s="141"/>
      <c r="D159" s="136"/>
      <c r="E159" s="141"/>
      <c r="F159" s="141"/>
      <c r="G159" s="141"/>
      <c r="H159" s="141"/>
      <c r="I159" s="141"/>
      <c r="J159" s="141"/>
    </row>
    <row r="160" spans="1:10" s="4" customFormat="1" ht="12.75">
      <c r="A160" s="131">
        <v>3</v>
      </c>
      <c r="B160" s="138" t="s">
        <v>51</v>
      </c>
      <c r="C160" s="136">
        <f aca="true" t="shared" si="55" ref="C160:J160">C161+C166</f>
        <v>760.71</v>
      </c>
      <c r="D160" s="136">
        <f t="shared" si="55"/>
        <v>0</v>
      </c>
      <c r="E160" s="136">
        <f t="shared" si="55"/>
        <v>760.71</v>
      </c>
      <c r="F160" s="136">
        <f t="shared" si="55"/>
        <v>760.71</v>
      </c>
      <c r="G160" s="136">
        <f t="shared" si="55"/>
        <v>0</v>
      </c>
      <c r="H160" s="136">
        <f t="shared" si="55"/>
        <v>0</v>
      </c>
      <c r="I160" s="136">
        <f t="shared" si="55"/>
        <v>0</v>
      </c>
      <c r="J160" s="136">
        <f t="shared" si="55"/>
        <v>0</v>
      </c>
    </row>
    <row r="161" spans="1:10" s="4" customFormat="1" ht="12.75">
      <c r="A161" s="131">
        <v>32</v>
      </c>
      <c r="B161" s="138" t="s">
        <v>25</v>
      </c>
      <c r="C161" s="136">
        <f aca="true" t="shared" si="56" ref="C161:H161">C162+C163+C164+C165</f>
        <v>760.71</v>
      </c>
      <c r="D161" s="136">
        <f t="shared" si="56"/>
        <v>0</v>
      </c>
      <c r="E161" s="136">
        <f t="shared" si="56"/>
        <v>760.71</v>
      </c>
      <c r="F161" s="136">
        <f t="shared" si="56"/>
        <v>760.71</v>
      </c>
      <c r="G161" s="136">
        <f t="shared" si="56"/>
        <v>0</v>
      </c>
      <c r="H161" s="136">
        <f t="shared" si="56"/>
        <v>0</v>
      </c>
      <c r="I161" s="136">
        <f>I162+I163+I164</f>
        <v>0</v>
      </c>
      <c r="J161" s="136">
        <f>J162+J163+J164</f>
        <v>0</v>
      </c>
    </row>
    <row r="162" spans="1:10" ht="12.75">
      <c r="A162" s="142">
        <v>321</v>
      </c>
      <c r="B162" s="133" t="s">
        <v>26</v>
      </c>
      <c r="C162" s="143">
        <v>0</v>
      </c>
      <c r="D162" s="143">
        <f>E162-C162</f>
        <v>0</v>
      </c>
      <c r="E162" s="143">
        <v>0</v>
      </c>
      <c r="F162" s="143">
        <v>0</v>
      </c>
      <c r="G162" s="143"/>
      <c r="H162" s="143"/>
      <c r="I162" s="143"/>
      <c r="J162" s="143"/>
    </row>
    <row r="163" spans="1:10" ht="12.75">
      <c r="A163" s="142">
        <v>322</v>
      </c>
      <c r="B163" s="133" t="s">
        <v>27</v>
      </c>
      <c r="C163" s="143">
        <v>0</v>
      </c>
      <c r="D163" s="143">
        <f>E163-C163</f>
        <v>0</v>
      </c>
      <c r="E163" s="143">
        <v>0</v>
      </c>
      <c r="F163" s="143">
        <v>0</v>
      </c>
      <c r="G163" s="143"/>
      <c r="H163" s="143"/>
      <c r="I163" s="143"/>
      <c r="J163" s="143"/>
    </row>
    <row r="164" spans="1:10" ht="12.75">
      <c r="A164" s="142">
        <v>323</v>
      </c>
      <c r="B164" s="133" t="s">
        <v>28</v>
      </c>
      <c r="C164" s="143">
        <v>0</v>
      </c>
      <c r="D164" s="143">
        <f>E164-C164</f>
        <v>0</v>
      </c>
      <c r="E164" s="143">
        <v>0</v>
      </c>
      <c r="F164" s="143">
        <f>C164</f>
        <v>0</v>
      </c>
      <c r="G164" s="143"/>
      <c r="H164" s="143"/>
      <c r="I164" s="143"/>
      <c r="J164" s="143"/>
    </row>
    <row r="165" spans="1:10" ht="12.75">
      <c r="A165" s="142">
        <v>329</v>
      </c>
      <c r="B165" s="133" t="s">
        <v>62</v>
      </c>
      <c r="C165" s="143">
        <v>760.71</v>
      </c>
      <c r="D165" s="143">
        <f>E165-C165</f>
        <v>0</v>
      </c>
      <c r="E165" s="143">
        <v>760.71</v>
      </c>
      <c r="F165" s="143">
        <v>760.71</v>
      </c>
      <c r="G165" s="143"/>
      <c r="H165" s="143"/>
      <c r="I165" s="143"/>
      <c r="J165" s="143"/>
    </row>
    <row r="166" spans="1:10" s="4" customFormat="1" ht="12.75">
      <c r="A166" s="131">
        <v>34</v>
      </c>
      <c r="B166" s="138" t="s">
        <v>63</v>
      </c>
      <c r="C166" s="136">
        <f aca="true" t="shared" si="57" ref="C166:J166">C167</f>
        <v>0</v>
      </c>
      <c r="D166" s="136">
        <f t="shared" si="57"/>
        <v>0</v>
      </c>
      <c r="E166" s="136">
        <f t="shared" si="57"/>
        <v>0</v>
      </c>
      <c r="F166" s="136">
        <f t="shared" si="57"/>
        <v>0</v>
      </c>
      <c r="G166" s="136">
        <f t="shared" si="57"/>
        <v>0</v>
      </c>
      <c r="H166" s="136">
        <f t="shared" si="57"/>
        <v>0</v>
      </c>
      <c r="I166" s="136">
        <f t="shared" si="57"/>
        <v>0</v>
      </c>
      <c r="J166" s="136">
        <f t="shared" si="57"/>
        <v>0</v>
      </c>
    </row>
    <row r="167" spans="1:10" ht="12.75">
      <c r="A167" s="142">
        <v>343</v>
      </c>
      <c r="B167" s="133" t="s">
        <v>30</v>
      </c>
      <c r="C167" s="143">
        <v>0</v>
      </c>
      <c r="D167" s="143">
        <f>E167-C167</f>
        <v>0</v>
      </c>
      <c r="E167" s="143">
        <v>0</v>
      </c>
      <c r="F167" s="143">
        <f>C167</f>
        <v>0</v>
      </c>
      <c r="G167" s="143"/>
      <c r="H167" s="143"/>
      <c r="I167" s="143"/>
      <c r="J167" s="143"/>
    </row>
    <row r="168" spans="1:10" s="4" customFormat="1" ht="12.75">
      <c r="A168" s="131">
        <v>4</v>
      </c>
      <c r="B168" s="138" t="s">
        <v>72</v>
      </c>
      <c r="C168" s="136">
        <f aca="true" t="shared" si="58" ref="C168:J168">C169</f>
        <v>0</v>
      </c>
      <c r="D168" s="136">
        <f t="shared" si="58"/>
        <v>0</v>
      </c>
      <c r="E168" s="136">
        <f t="shared" si="58"/>
        <v>0</v>
      </c>
      <c r="F168" s="136">
        <f t="shared" si="58"/>
        <v>0</v>
      </c>
      <c r="G168" s="136">
        <f t="shared" si="58"/>
        <v>0</v>
      </c>
      <c r="H168" s="136">
        <f t="shared" si="58"/>
        <v>0</v>
      </c>
      <c r="I168" s="136">
        <f t="shared" si="58"/>
        <v>0</v>
      </c>
      <c r="J168" s="136">
        <f t="shared" si="58"/>
        <v>0</v>
      </c>
    </row>
    <row r="169" spans="1:10" s="4" customFormat="1" ht="12.75">
      <c r="A169" s="131">
        <v>42</v>
      </c>
      <c r="B169" s="138" t="s">
        <v>72</v>
      </c>
      <c r="C169" s="136">
        <f aca="true" t="shared" si="59" ref="C169:J169">C170+C171</f>
        <v>0</v>
      </c>
      <c r="D169" s="136">
        <f t="shared" si="59"/>
        <v>0</v>
      </c>
      <c r="E169" s="136">
        <f t="shared" si="59"/>
        <v>0</v>
      </c>
      <c r="F169" s="136">
        <f t="shared" si="59"/>
        <v>0</v>
      </c>
      <c r="G169" s="136">
        <f t="shared" si="59"/>
        <v>0</v>
      </c>
      <c r="H169" s="136">
        <f t="shared" si="59"/>
        <v>0</v>
      </c>
      <c r="I169" s="136">
        <f t="shared" si="59"/>
        <v>0</v>
      </c>
      <c r="J169" s="136">
        <f t="shared" si="59"/>
        <v>0</v>
      </c>
    </row>
    <row r="170" spans="1:10" ht="12.75">
      <c r="A170" s="142">
        <v>422</v>
      </c>
      <c r="B170" s="133" t="s">
        <v>73</v>
      </c>
      <c r="C170" s="143">
        <v>0</v>
      </c>
      <c r="D170" s="143">
        <f>E170-C170</f>
        <v>0</v>
      </c>
      <c r="E170" s="143">
        <v>0</v>
      </c>
      <c r="F170" s="143">
        <v>0</v>
      </c>
      <c r="G170" s="143"/>
      <c r="H170" s="143"/>
      <c r="I170" s="143"/>
      <c r="J170" s="143"/>
    </row>
    <row r="171" spans="1:10" s="77" customFormat="1" ht="12.75">
      <c r="A171" s="147">
        <v>424</v>
      </c>
      <c r="B171" s="148" t="s">
        <v>74</v>
      </c>
      <c r="C171" s="143">
        <v>0</v>
      </c>
      <c r="D171" s="143">
        <f>E171-C171</f>
        <v>0</v>
      </c>
      <c r="E171" s="143">
        <v>0</v>
      </c>
      <c r="F171" s="143">
        <f>C171</f>
        <v>0</v>
      </c>
      <c r="G171" s="143"/>
      <c r="H171" s="143"/>
      <c r="I171" s="143"/>
      <c r="J171" s="143"/>
    </row>
    <row r="172" spans="1:10" s="77" customFormat="1" ht="12.75">
      <c r="A172" s="147"/>
      <c r="B172" s="148"/>
      <c r="C172" s="143"/>
      <c r="D172" s="143"/>
      <c r="E172" s="143"/>
      <c r="F172" s="143"/>
      <c r="G172" s="143"/>
      <c r="H172" s="143"/>
      <c r="I172" s="143"/>
      <c r="J172" s="143"/>
    </row>
    <row r="173" spans="1:10" s="79" customFormat="1" ht="13.5" thickBot="1">
      <c r="A173" s="181">
        <v>2402</v>
      </c>
      <c r="B173" s="182" t="s">
        <v>134</v>
      </c>
      <c r="C173" s="172">
        <f>C174</f>
        <v>8441.61</v>
      </c>
      <c r="D173" s="172">
        <f aca="true" t="shared" si="60" ref="D173:J173">D174</f>
        <v>9175</v>
      </c>
      <c r="E173" s="172">
        <f t="shared" si="60"/>
        <v>17616.61</v>
      </c>
      <c r="F173" s="172">
        <f t="shared" si="60"/>
        <v>0</v>
      </c>
      <c r="G173" s="172">
        <f t="shared" si="60"/>
        <v>17616.61</v>
      </c>
      <c r="H173" s="172">
        <f t="shared" si="60"/>
        <v>0</v>
      </c>
      <c r="I173" s="172">
        <f t="shared" si="60"/>
        <v>0</v>
      </c>
      <c r="J173" s="172">
        <f t="shared" si="60"/>
        <v>0</v>
      </c>
    </row>
    <row r="174" spans="1:10" s="79" customFormat="1" ht="25.5">
      <c r="A174" s="177" t="s">
        <v>135</v>
      </c>
      <c r="B174" s="178" t="s">
        <v>136</v>
      </c>
      <c r="C174" s="169">
        <f>C176</f>
        <v>8441.61</v>
      </c>
      <c r="D174" s="169">
        <f>E174-C174</f>
        <v>9175</v>
      </c>
      <c r="E174" s="169">
        <f>E175</f>
        <v>17616.61</v>
      </c>
      <c r="F174" s="169"/>
      <c r="G174" s="169">
        <f>E174</f>
        <v>17616.61</v>
      </c>
      <c r="H174" s="169"/>
      <c r="I174" s="169"/>
      <c r="J174" s="169"/>
    </row>
    <row r="175" spans="1:10" s="78" customFormat="1" ht="12.75">
      <c r="A175" s="185" t="s">
        <v>70</v>
      </c>
      <c r="B175" s="186" t="s">
        <v>139</v>
      </c>
      <c r="C175" s="187">
        <f aca="true" t="shared" si="61" ref="C175:E177">C176</f>
        <v>8441.61</v>
      </c>
      <c r="D175" s="187">
        <f t="shared" si="61"/>
        <v>9175</v>
      </c>
      <c r="E175" s="187">
        <f t="shared" si="61"/>
        <v>17616.61</v>
      </c>
      <c r="F175" s="187"/>
      <c r="G175" s="187">
        <f>E175</f>
        <v>17616.61</v>
      </c>
      <c r="H175" s="187"/>
      <c r="I175" s="187"/>
      <c r="J175" s="187"/>
    </row>
    <row r="176" spans="1:10" s="79" customFormat="1" ht="12.75">
      <c r="A176" s="150">
        <v>3</v>
      </c>
      <c r="B176" s="151" t="s">
        <v>25</v>
      </c>
      <c r="C176" s="136">
        <f t="shared" si="61"/>
        <v>8441.61</v>
      </c>
      <c r="D176" s="136">
        <f t="shared" si="61"/>
        <v>9175</v>
      </c>
      <c r="E176" s="136">
        <f t="shared" si="61"/>
        <v>17616.61</v>
      </c>
      <c r="F176" s="136"/>
      <c r="G176" s="136">
        <f>E176</f>
        <v>17616.61</v>
      </c>
      <c r="H176" s="136"/>
      <c r="I176" s="136"/>
      <c r="J176" s="136"/>
    </row>
    <row r="177" spans="1:10" s="79" customFormat="1" ht="12.75">
      <c r="A177" s="150">
        <v>32</v>
      </c>
      <c r="B177" s="151" t="s">
        <v>28</v>
      </c>
      <c r="C177" s="136">
        <f t="shared" si="61"/>
        <v>8441.61</v>
      </c>
      <c r="D177" s="136">
        <f t="shared" si="61"/>
        <v>9175</v>
      </c>
      <c r="E177" s="136">
        <f t="shared" si="61"/>
        <v>17616.61</v>
      </c>
      <c r="F177" s="136"/>
      <c r="G177" s="136">
        <f>E177</f>
        <v>17616.61</v>
      </c>
      <c r="H177" s="136"/>
      <c r="I177" s="136"/>
      <c r="J177" s="136"/>
    </row>
    <row r="178" spans="1:10" s="77" customFormat="1" ht="12.75">
      <c r="A178" s="147">
        <v>323</v>
      </c>
      <c r="B178" s="148" t="s">
        <v>137</v>
      </c>
      <c r="C178" s="143">
        <v>8441.61</v>
      </c>
      <c r="D178" s="143">
        <f>E178-C178</f>
        <v>9175</v>
      </c>
      <c r="E178" s="143">
        <v>17616.61</v>
      </c>
      <c r="F178" s="143"/>
      <c r="G178" s="143">
        <f>E178</f>
        <v>17616.61</v>
      </c>
      <c r="H178" s="143"/>
      <c r="I178" s="143"/>
      <c r="J178" s="143"/>
    </row>
    <row r="179" spans="1:10" s="4" customFormat="1" ht="15" customHeight="1">
      <c r="A179" s="142"/>
      <c r="B179" s="133"/>
      <c r="C179" s="134"/>
      <c r="D179" s="136"/>
      <c r="E179" s="134"/>
      <c r="F179" s="153"/>
      <c r="G179" s="134"/>
      <c r="H179" s="153"/>
      <c r="I179" s="153"/>
      <c r="J179" s="153"/>
    </row>
    <row r="180" spans="1:10" s="80" customFormat="1" ht="13.5" thickBot="1">
      <c r="A180" s="174">
        <v>9078</v>
      </c>
      <c r="B180" s="175" t="s">
        <v>106</v>
      </c>
      <c r="C180" s="176">
        <f aca="true" t="shared" si="62" ref="C180:J180">C183</f>
        <v>209000</v>
      </c>
      <c r="D180" s="176">
        <f t="shared" si="62"/>
        <v>-95000</v>
      </c>
      <c r="E180" s="176">
        <f t="shared" si="62"/>
        <v>114000</v>
      </c>
      <c r="F180" s="176">
        <f t="shared" si="62"/>
        <v>0</v>
      </c>
      <c r="G180" s="176">
        <f t="shared" si="62"/>
        <v>114000</v>
      </c>
      <c r="H180" s="176">
        <f t="shared" si="62"/>
        <v>0</v>
      </c>
      <c r="I180" s="176">
        <f t="shared" si="62"/>
        <v>0</v>
      </c>
      <c r="J180" s="176">
        <f t="shared" si="62"/>
        <v>0</v>
      </c>
    </row>
    <row r="181" spans="1:10" s="4" customFormat="1" ht="12.75">
      <c r="A181" s="183" t="s">
        <v>102</v>
      </c>
      <c r="B181" s="168" t="s">
        <v>103</v>
      </c>
      <c r="C181" s="169">
        <f aca="true" t="shared" si="63" ref="C181:J181">C183</f>
        <v>209000</v>
      </c>
      <c r="D181" s="169">
        <f t="shared" si="63"/>
        <v>-95000</v>
      </c>
      <c r="E181" s="169">
        <f t="shared" si="63"/>
        <v>114000</v>
      </c>
      <c r="F181" s="169">
        <f t="shared" si="63"/>
        <v>0</v>
      </c>
      <c r="G181" s="169">
        <f t="shared" si="63"/>
        <v>114000</v>
      </c>
      <c r="H181" s="169">
        <f t="shared" si="63"/>
        <v>0</v>
      </c>
      <c r="I181" s="169">
        <f t="shared" si="63"/>
        <v>0</v>
      </c>
      <c r="J181" s="169">
        <f t="shared" si="63"/>
        <v>0</v>
      </c>
    </row>
    <row r="182" spans="1:10" s="75" customFormat="1" ht="12.75" customHeight="1">
      <c r="A182" s="139" t="s">
        <v>68</v>
      </c>
      <c r="B182" s="140" t="s">
        <v>104</v>
      </c>
      <c r="C182" s="141"/>
      <c r="D182" s="136"/>
      <c r="E182" s="141"/>
      <c r="F182" s="141"/>
      <c r="G182" s="141"/>
      <c r="H182" s="141"/>
      <c r="I182" s="141"/>
      <c r="J182" s="141"/>
    </row>
    <row r="183" spans="1:10" s="4" customFormat="1" ht="12.75">
      <c r="A183" s="131">
        <v>3</v>
      </c>
      <c r="B183" s="138" t="s">
        <v>51</v>
      </c>
      <c r="C183" s="136">
        <f>C184</f>
        <v>209000</v>
      </c>
      <c r="D183" s="136">
        <f>D184</f>
        <v>-95000</v>
      </c>
      <c r="E183" s="136">
        <f>E184</f>
        <v>114000</v>
      </c>
      <c r="F183" s="136">
        <f>F184</f>
        <v>0</v>
      </c>
      <c r="G183" s="136">
        <f>G184</f>
        <v>114000</v>
      </c>
      <c r="H183" s="136">
        <f>H184+H189</f>
        <v>0</v>
      </c>
      <c r="I183" s="136">
        <f>I184+I189</f>
        <v>0</v>
      </c>
      <c r="J183" s="136">
        <f>J184+J189</f>
        <v>0</v>
      </c>
    </row>
    <row r="184" spans="1:10" s="4" customFormat="1" ht="12.75">
      <c r="A184" s="131">
        <v>31</v>
      </c>
      <c r="B184" s="138" t="s">
        <v>21</v>
      </c>
      <c r="C184" s="136">
        <f>C185+C186+C187+C188</f>
        <v>209000</v>
      </c>
      <c r="D184" s="136">
        <f>D185+D186+D187+D188</f>
        <v>-95000</v>
      </c>
      <c r="E184" s="136">
        <f>E185+E186+E187+E188</f>
        <v>114000</v>
      </c>
      <c r="F184" s="136">
        <f>F185+F186+F187</f>
        <v>0</v>
      </c>
      <c r="G184" s="136">
        <f>G185+G186+G187+G188</f>
        <v>114000</v>
      </c>
      <c r="H184" s="136">
        <f>H185+H186+H187+H188</f>
        <v>0</v>
      </c>
      <c r="I184" s="136">
        <f>I185+I186+I187</f>
        <v>0</v>
      </c>
      <c r="J184" s="136">
        <f>J185+J186+J187</f>
        <v>0</v>
      </c>
    </row>
    <row r="185" spans="1:10" ht="12.75">
      <c r="A185" s="142">
        <v>311</v>
      </c>
      <c r="B185" s="133" t="s">
        <v>105</v>
      </c>
      <c r="C185" s="143">
        <v>165000</v>
      </c>
      <c r="D185" s="143">
        <f>E185-C185</f>
        <v>-73000</v>
      </c>
      <c r="E185" s="143">
        <v>92000</v>
      </c>
      <c r="F185" s="143"/>
      <c r="G185" s="143">
        <f>E185</f>
        <v>92000</v>
      </c>
      <c r="H185" s="143"/>
      <c r="I185" s="143"/>
      <c r="J185" s="143"/>
    </row>
    <row r="186" spans="1:10" ht="12.75">
      <c r="A186" s="142">
        <v>312</v>
      </c>
      <c r="B186" s="133" t="s">
        <v>23</v>
      </c>
      <c r="C186" s="143">
        <v>11000</v>
      </c>
      <c r="D186" s="143">
        <f>E186-C186</f>
        <v>-5000</v>
      </c>
      <c r="E186" s="143">
        <v>6000</v>
      </c>
      <c r="F186" s="143"/>
      <c r="G186" s="143">
        <f>E186</f>
        <v>6000</v>
      </c>
      <c r="H186" s="143"/>
      <c r="I186" s="143"/>
      <c r="J186" s="143"/>
    </row>
    <row r="187" spans="1:10" ht="12.75">
      <c r="A187" s="142">
        <v>313</v>
      </c>
      <c r="B187" s="133" t="s">
        <v>24</v>
      </c>
      <c r="C187" s="143">
        <v>33000</v>
      </c>
      <c r="D187" s="143">
        <f>E187-C187</f>
        <v>-17000</v>
      </c>
      <c r="E187" s="143">
        <v>16000</v>
      </c>
      <c r="F187" s="143"/>
      <c r="G187" s="143">
        <f>E187</f>
        <v>16000</v>
      </c>
      <c r="H187" s="143"/>
      <c r="I187" s="143"/>
      <c r="J187" s="143"/>
    </row>
    <row r="188" spans="1:10" s="4" customFormat="1" ht="12.75">
      <c r="A188" s="142"/>
      <c r="B188" s="133"/>
      <c r="C188" s="134"/>
      <c r="D188" s="136"/>
      <c r="E188" s="134"/>
      <c r="F188" s="153"/>
      <c r="G188" s="134"/>
      <c r="H188" s="153"/>
      <c r="I188" s="153"/>
      <c r="J188" s="153"/>
    </row>
    <row r="189" spans="1:10" s="80" customFormat="1" ht="26.25" thickBot="1">
      <c r="A189" s="174">
        <v>2406</v>
      </c>
      <c r="B189" s="175" t="s">
        <v>107</v>
      </c>
      <c r="C189" s="176">
        <f aca="true" t="shared" si="64" ref="C189:J189">C192+C197</f>
        <v>4500</v>
      </c>
      <c r="D189" s="176">
        <f t="shared" si="64"/>
        <v>0</v>
      </c>
      <c r="E189" s="176">
        <f t="shared" si="64"/>
        <v>4500</v>
      </c>
      <c r="F189" s="176">
        <f t="shared" si="64"/>
        <v>4500</v>
      </c>
      <c r="G189" s="176">
        <f t="shared" si="64"/>
        <v>0</v>
      </c>
      <c r="H189" s="176">
        <f t="shared" si="64"/>
        <v>0</v>
      </c>
      <c r="I189" s="176">
        <f t="shared" si="64"/>
        <v>0</v>
      </c>
      <c r="J189" s="176">
        <f t="shared" si="64"/>
        <v>0</v>
      </c>
    </row>
    <row r="190" spans="1:10" s="4" customFormat="1" ht="12.75">
      <c r="A190" s="183" t="s">
        <v>146</v>
      </c>
      <c r="B190" s="168" t="s">
        <v>109</v>
      </c>
      <c r="C190" s="184"/>
      <c r="D190" s="169">
        <f>E190-C190</f>
        <v>0</v>
      </c>
      <c r="E190" s="184">
        <v>0</v>
      </c>
      <c r="F190" s="184"/>
      <c r="G190" s="184"/>
      <c r="H190" s="184"/>
      <c r="I190" s="184"/>
      <c r="J190" s="184"/>
    </row>
    <row r="191" spans="1:10" s="76" customFormat="1" ht="12.75">
      <c r="A191" s="154" t="s">
        <v>68</v>
      </c>
      <c r="B191" s="140" t="s">
        <v>110</v>
      </c>
      <c r="C191" s="161"/>
      <c r="D191" s="136">
        <f>E191-C191</f>
        <v>0</v>
      </c>
      <c r="E191" s="161">
        <v>0</v>
      </c>
      <c r="F191" s="162"/>
      <c r="G191" s="161"/>
      <c r="H191" s="162"/>
      <c r="I191" s="162"/>
      <c r="J191" s="162"/>
    </row>
    <row r="192" spans="1:10" s="4" customFormat="1" ht="12.75">
      <c r="A192" s="131">
        <v>4</v>
      </c>
      <c r="B192" s="138" t="s">
        <v>72</v>
      </c>
      <c r="C192" s="136">
        <f aca="true" t="shared" si="65" ref="C192:J192">C193</f>
        <v>0</v>
      </c>
      <c r="D192" s="136">
        <f>E192-C192</f>
        <v>0</v>
      </c>
      <c r="E192" s="136">
        <f>E193</f>
        <v>0</v>
      </c>
      <c r="F192" s="136">
        <f t="shared" si="65"/>
        <v>0</v>
      </c>
      <c r="G192" s="136">
        <f t="shared" si="65"/>
        <v>0</v>
      </c>
      <c r="H192" s="136">
        <f t="shared" si="65"/>
        <v>0</v>
      </c>
      <c r="I192" s="136">
        <f t="shared" si="65"/>
        <v>0</v>
      </c>
      <c r="J192" s="136">
        <f t="shared" si="65"/>
        <v>0</v>
      </c>
    </row>
    <row r="193" spans="1:10" s="4" customFormat="1" ht="12.75">
      <c r="A193" s="131">
        <v>42</v>
      </c>
      <c r="B193" s="138" t="s">
        <v>72</v>
      </c>
      <c r="C193" s="136">
        <f>C195+C194</f>
        <v>0</v>
      </c>
      <c r="D193" s="136">
        <f>D195+D194</f>
        <v>0</v>
      </c>
      <c r="E193" s="136">
        <f>E195+E194</f>
        <v>0</v>
      </c>
      <c r="F193" s="136">
        <f>F195+F194</f>
        <v>0</v>
      </c>
      <c r="G193" s="136">
        <f>G195+G196</f>
        <v>0</v>
      </c>
      <c r="H193" s="136">
        <f>H195+H196</f>
        <v>0</v>
      </c>
      <c r="I193" s="136">
        <f>I195+I196</f>
        <v>0</v>
      </c>
      <c r="J193" s="136">
        <f>J195+J196</f>
        <v>0</v>
      </c>
    </row>
    <row r="194" spans="1:10" ht="12.75">
      <c r="A194" s="142">
        <v>422</v>
      </c>
      <c r="B194" s="133" t="s">
        <v>123</v>
      </c>
      <c r="C194" s="143">
        <v>0</v>
      </c>
      <c r="D194" s="143">
        <f>E194-C194</f>
        <v>0</v>
      </c>
      <c r="E194" s="143">
        <v>0</v>
      </c>
      <c r="F194" s="143">
        <v>0</v>
      </c>
      <c r="G194" s="143"/>
      <c r="H194" s="143"/>
      <c r="I194" s="143"/>
      <c r="J194" s="143"/>
    </row>
    <row r="195" spans="1:10" ht="12.75">
      <c r="A195" s="142">
        <v>424</v>
      </c>
      <c r="B195" s="133" t="s">
        <v>111</v>
      </c>
      <c r="C195" s="143">
        <v>0</v>
      </c>
      <c r="D195" s="136">
        <f>E195-C195</f>
        <v>0</v>
      </c>
      <c r="E195" s="143">
        <v>0</v>
      </c>
      <c r="F195" s="143">
        <v>0</v>
      </c>
      <c r="G195" s="143">
        <v>0</v>
      </c>
      <c r="H195" s="143"/>
      <c r="I195" s="143"/>
      <c r="J195" s="143"/>
    </row>
    <row r="196" spans="1:10" s="76" customFormat="1" ht="12.75">
      <c r="A196" s="154" t="s">
        <v>68</v>
      </c>
      <c r="B196" s="140" t="s">
        <v>112</v>
      </c>
      <c r="C196" s="161"/>
      <c r="D196" s="136"/>
      <c r="E196" s="161"/>
      <c r="F196" s="162"/>
      <c r="G196" s="161"/>
      <c r="H196" s="162"/>
      <c r="I196" s="162"/>
      <c r="J196" s="162"/>
    </row>
    <row r="197" spans="1:10" s="4" customFormat="1" ht="12.75">
      <c r="A197" s="131">
        <v>4</v>
      </c>
      <c r="B197" s="138" t="s">
        <v>72</v>
      </c>
      <c r="C197" s="136">
        <f aca="true" t="shared" si="66" ref="C197:J197">C198</f>
        <v>4500</v>
      </c>
      <c r="D197" s="136">
        <f>E197-C197</f>
        <v>0</v>
      </c>
      <c r="E197" s="136">
        <f>E198</f>
        <v>4500</v>
      </c>
      <c r="F197" s="136">
        <f t="shared" si="66"/>
        <v>4500</v>
      </c>
      <c r="G197" s="136">
        <f t="shared" si="66"/>
        <v>0</v>
      </c>
      <c r="H197" s="136">
        <f t="shared" si="66"/>
        <v>0</v>
      </c>
      <c r="I197" s="136">
        <f t="shared" si="66"/>
        <v>0</v>
      </c>
      <c r="J197" s="136">
        <f t="shared" si="66"/>
        <v>0</v>
      </c>
    </row>
    <row r="198" spans="1:10" s="4" customFormat="1" ht="12.75">
      <c r="A198" s="131">
        <v>42</v>
      </c>
      <c r="B198" s="138" t="s">
        <v>72</v>
      </c>
      <c r="C198" s="136">
        <f>C199</f>
        <v>4500</v>
      </c>
      <c r="D198" s="136">
        <f>E198-C198</f>
        <v>0</v>
      </c>
      <c r="E198" s="136">
        <f>E199+E200</f>
        <v>4500</v>
      </c>
      <c r="F198" s="136">
        <v>4500</v>
      </c>
      <c r="G198" s="136">
        <f>G200+G201</f>
        <v>0</v>
      </c>
      <c r="H198" s="136">
        <f>H200+H201</f>
        <v>0</v>
      </c>
      <c r="I198" s="136">
        <f>I200+I201</f>
        <v>0</v>
      </c>
      <c r="J198" s="136">
        <f>J200+J201</f>
        <v>0</v>
      </c>
    </row>
    <row r="199" spans="1:10" ht="12.75">
      <c r="A199" s="142">
        <v>422</v>
      </c>
      <c r="B199" s="133" t="s">
        <v>141</v>
      </c>
      <c r="C199" s="143">
        <v>4500</v>
      </c>
      <c r="D199" s="143">
        <f>E199-C199</f>
        <v>0</v>
      </c>
      <c r="E199" s="143">
        <v>4500</v>
      </c>
      <c r="F199" s="143">
        <v>4500</v>
      </c>
      <c r="G199" s="143"/>
      <c r="H199" s="143"/>
      <c r="I199" s="143"/>
      <c r="J199" s="143"/>
    </row>
    <row r="200" spans="1:10" ht="12.75">
      <c r="A200" s="142">
        <v>424</v>
      </c>
      <c r="B200" s="133" t="s">
        <v>111</v>
      </c>
      <c r="C200" s="143">
        <v>0</v>
      </c>
      <c r="D200" s="143">
        <f>E200-C200</f>
        <v>0</v>
      </c>
      <c r="E200" s="143">
        <v>0</v>
      </c>
      <c r="F200" s="143">
        <v>0</v>
      </c>
      <c r="G200" s="143"/>
      <c r="H200" s="143"/>
      <c r="I200" s="143"/>
      <c r="J200" s="143"/>
    </row>
    <row r="201" spans="1:10" ht="12.75">
      <c r="A201" s="142"/>
      <c r="B201" s="133"/>
      <c r="C201" s="143"/>
      <c r="D201" s="136"/>
      <c r="E201" s="143"/>
      <c r="F201" s="143"/>
      <c r="G201" s="143"/>
      <c r="H201" s="143"/>
      <c r="I201" s="143"/>
      <c r="J201" s="143"/>
    </row>
    <row r="202" spans="1:10" ht="12.75">
      <c r="A202" s="142"/>
      <c r="B202" s="133"/>
      <c r="C202" s="134"/>
      <c r="D202" s="136"/>
      <c r="E202" s="134"/>
      <c r="F202" s="134"/>
      <c r="G202" s="134"/>
      <c r="H202" s="134"/>
      <c r="I202" s="134"/>
      <c r="J202" s="134"/>
    </row>
    <row r="203" spans="1:10" ht="25.5">
      <c r="A203" s="128" t="s">
        <v>18</v>
      </c>
      <c r="B203" s="128" t="s">
        <v>19</v>
      </c>
      <c r="C203" s="128" t="s">
        <v>49</v>
      </c>
      <c r="D203" s="163"/>
      <c r="E203" s="128"/>
      <c r="F203" s="128" t="s">
        <v>53</v>
      </c>
      <c r="G203" s="128" t="s">
        <v>54</v>
      </c>
      <c r="H203" s="128" t="s">
        <v>11</v>
      </c>
      <c r="I203" s="128" t="s">
        <v>13</v>
      </c>
      <c r="J203" s="128" t="s">
        <v>20</v>
      </c>
    </row>
    <row r="204" spans="1:10" ht="12.75">
      <c r="A204" s="142"/>
      <c r="B204" s="133"/>
      <c r="C204" s="134"/>
      <c r="D204" s="136"/>
      <c r="E204" s="134"/>
      <c r="F204" s="134"/>
      <c r="G204" s="134"/>
      <c r="H204" s="134"/>
      <c r="I204" s="134"/>
      <c r="J204" s="134"/>
    </row>
    <row r="205" spans="1:10" ht="12.75">
      <c r="A205" s="142"/>
      <c r="B205" s="135" t="s">
        <v>113</v>
      </c>
      <c r="C205" s="143">
        <f>C207+C214+C244+C280+C289+C295</f>
        <v>5293243.800000001</v>
      </c>
      <c r="D205" s="136"/>
      <c r="E205" s="143"/>
      <c r="F205" s="143">
        <f>F207+F214+F244+F280+F289+F295</f>
        <v>4478202.08</v>
      </c>
      <c r="G205" s="143">
        <f>G207+G214+G244+G280+G289+G295</f>
        <v>765852.19</v>
      </c>
      <c r="H205" s="143">
        <f>H207+H214+H244+H280+H289+H295</f>
        <v>179109.04</v>
      </c>
      <c r="I205" s="143">
        <f>I207+I214+I244+I280+I289+I295</f>
        <v>0</v>
      </c>
      <c r="J205" s="143">
        <f>J207+J214+J244+J280+J289+J295</f>
        <v>0</v>
      </c>
    </row>
    <row r="206" spans="1:10" ht="12.75">
      <c r="A206" s="142"/>
      <c r="B206" s="133"/>
      <c r="C206" s="134"/>
      <c r="D206" s="136"/>
      <c r="E206" s="134"/>
      <c r="F206" s="134"/>
      <c r="G206" s="134"/>
      <c r="H206" s="134"/>
      <c r="I206" s="134"/>
      <c r="J206" s="134"/>
    </row>
    <row r="207" spans="1:10" s="4" customFormat="1" ht="12.75">
      <c r="A207" s="137">
        <v>1101</v>
      </c>
      <c r="B207" s="138" t="s">
        <v>55</v>
      </c>
      <c r="C207" s="136">
        <f>C208</f>
        <v>4440000</v>
      </c>
      <c r="D207" s="136"/>
      <c r="E207" s="136"/>
      <c r="F207" s="136">
        <f aca="true" t="shared" si="67" ref="F207:J208">F208</f>
        <v>4440000</v>
      </c>
      <c r="G207" s="136">
        <f t="shared" si="67"/>
        <v>0</v>
      </c>
      <c r="H207" s="136">
        <f t="shared" si="67"/>
        <v>0</v>
      </c>
      <c r="I207" s="136">
        <f t="shared" si="67"/>
        <v>0</v>
      </c>
      <c r="J207" s="136">
        <f t="shared" si="67"/>
        <v>0</v>
      </c>
    </row>
    <row r="208" spans="1:10" ht="12.75">
      <c r="A208" s="137" t="s">
        <v>56</v>
      </c>
      <c r="B208" s="138" t="s">
        <v>57</v>
      </c>
      <c r="C208" s="143">
        <f>C209</f>
        <v>4440000</v>
      </c>
      <c r="D208" s="136"/>
      <c r="E208" s="143"/>
      <c r="F208" s="143">
        <f t="shared" si="67"/>
        <v>4440000</v>
      </c>
      <c r="G208" s="143">
        <f t="shared" si="67"/>
        <v>0</v>
      </c>
      <c r="H208" s="143">
        <f t="shared" si="67"/>
        <v>0</v>
      </c>
      <c r="I208" s="143">
        <f t="shared" si="67"/>
        <v>0</v>
      </c>
      <c r="J208" s="143">
        <f t="shared" si="67"/>
        <v>0</v>
      </c>
    </row>
    <row r="209" spans="1:10" ht="12.75">
      <c r="A209" s="131">
        <v>3</v>
      </c>
      <c r="B209" s="138" t="s">
        <v>51</v>
      </c>
      <c r="C209" s="143">
        <f>C10</f>
        <v>4440000</v>
      </c>
      <c r="D209" s="136"/>
      <c r="E209" s="143"/>
      <c r="F209" s="143">
        <f>C209</f>
        <v>4440000</v>
      </c>
      <c r="G209" s="134"/>
      <c r="H209" s="134"/>
      <c r="I209" s="134"/>
      <c r="J209" s="134"/>
    </row>
    <row r="210" spans="1:10" ht="12.75">
      <c r="A210" s="131">
        <v>31</v>
      </c>
      <c r="B210" s="138" t="s">
        <v>21</v>
      </c>
      <c r="C210" s="143">
        <f>C11</f>
        <v>4440000</v>
      </c>
      <c r="D210" s="136"/>
      <c r="E210" s="143"/>
      <c r="F210" s="143">
        <f>C210</f>
        <v>4440000</v>
      </c>
      <c r="G210" s="134"/>
      <c r="H210" s="134"/>
      <c r="I210" s="134"/>
      <c r="J210" s="134"/>
    </row>
    <row r="211" spans="1:10" ht="12.75">
      <c r="A211" s="131">
        <v>32</v>
      </c>
      <c r="B211" s="138" t="s">
        <v>25</v>
      </c>
      <c r="C211" s="143">
        <f>C15</f>
        <v>0</v>
      </c>
      <c r="D211" s="136"/>
      <c r="E211" s="143"/>
      <c r="F211" s="143">
        <f>C211</f>
        <v>0</v>
      </c>
      <c r="G211" s="134"/>
      <c r="H211" s="134"/>
      <c r="I211" s="134"/>
      <c r="J211" s="134"/>
    </row>
    <row r="212" spans="1:10" ht="12.75">
      <c r="A212" s="131">
        <v>34</v>
      </c>
      <c r="B212" s="138" t="s">
        <v>29</v>
      </c>
      <c r="C212" s="134">
        <v>0</v>
      </c>
      <c r="D212" s="136"/>
      <c r="E212" s="134"/>
      <c r="F212" s="143">
        <f>C212</f>
        <v>0</v>
      </c>
      <c r="G212" s="134"/>
      <c r="H212" s="134"/>
      <c r="I212" s="134"/>
      <c r="J212" s="134"/>
    </row>
    <row r="213" spans="1:10" ht="12.75">
      <c r="A213" s="131"/>
      <c r="B213" s="138"/>
      <c r="C213" s="134"/>
      <c r="D213" s="136"/>
      <c r="E213" s="134"/>
      <c r="F213" s="143"/>
      <c r="G213" s="134"/>
      <c r="H213" s="134"/>
      <c r="I213" s="134"/>
      <c r="J213" s="134"/>
    </row>
    <row r="214" spans="1:10" s="80" customFormat="1" ht="25.5">
      <c r="A214" s="144">
        <v>2201</v>
      </c>
      <c r="B214" s="145" t="s">
        <v>59</v>
      </c>
      <c r="C214" s="146">
        <f>C215+C223+C229</f>
        <v>496525.77999999997</v>
      </c>
      <c r="D214" s="136"/>
      <c r="E214" s="146"/>
      <c r="F214" s="146">
        <f>F215+F223+F229</f>
        <v>0</v>
      </c>
      <c r="G214" s="146">
        <f>G215+G223+G229</f>
        <v>524130.1</v>
      </c>
      <c r="H214" s="146">
        <f>H215+H223+H229</f>
        <v>102315.19</v>
      </c>
      <c r="I214" s="146">
        <f>I215+I223+I229</f>
        <v>0</v>
      </c>
      <c r="J214" s="146">
        <f>J215+J223+J229</f>
        <v>0</v>
      </c>
    </row>
    <row r="215" spans="1:10" s="4" customFormat="1" ht="12.75" customHeight="1">
      <c r="A215" s="137" t="s">
        <v>60</v>
      </c>
      <c r="B215" s="138" t="s">
        <v>61</v>
      </c>
      <c r="C215" s="136">
        <f>C217</f>
        <v>204740.88</v>
      </c>
      <c r="D215" s="136"/>
      <c r="E215" s="136"/>
      <c r="F215" s="136">
        <f>F217</f>
        <v>0</v>
      </c>
      <c r="G215" s="136">
        <f>G217</f>
        <v>204740.88</v>
      </c>
      <c r="H215" s="136">
        <f>H217</f>
        <v>0</v>
      </c>
      <c r="I215" s="136">
        <f>I217</f>
        <v>0</v>
      </c>
      <c r="J215" s="136">
        <f>J217</f>
        <v>0</v>
      </c>
    </row>
    <row r="216" spans="1:10" s="75" customFormat="1" ht="25.5" customHeight="1">
      <c r="A216" s="139" t="s">
        <v>70</v>
      </c>
      <c r="B216" s="140" t="s">
        <v>71</v>
      </c>
      <c r="C216" s="141"/>
      <c r="D216" s="136"/>
      <c r="E216" s="141"/>
      <c r="F216" s="141"/>
      <c r="G216" s="141"/>
      <c r="H216" s="141"/>
      <c r="I216" s="141"/>
      <c r="J216" s="141"/>
    </row>
    <row r="217" spans="1:10" s="4" customFormat="1" ht="12.75">
      <c r="A217" s="131">
        <v>3</v>
      </c>
      <c r="B217" s="138" t="s">
        <v>51</v>
      </c>
      <c r="C217" s="136">
        <f>C21</f>
        <v>204740.88</v>
      </c>
      <c r="D217" s="136"/>
      <c r="E217" s="136"/>
      <c r="F217" s="136">
        <f>F21</f>
        <v>0</v>
      </c>
      <c r="G217" s="136">
        <f>G21</f>
        <v>204740.88</v>
      </c>
      <c r="H217" s="136">
        <f>H21</f>
        <v>0</v>
      </c>
      <c r="I217" s="136">
        <f>I21</f>
        <v>0</v>
      </c>
      <c r="J217" s="136">
        <f>J21</f>
        <v>0</v>
      </c>
    </row>
    <row r="218" spans="1:10" s="4" customFormat="1" ht="12.75">
      <c r="A218" s="131">
        <v>32</v>
      </c>
      <c r="B218" s="138" t="s">
        <v>25</v>
      </c>
      <c r="C218" s="136">
        <f>C22</f>
        <v>196240.88</v>
      </c>
      <c r="D218" s="136"/>
      <c r="E218" s="136"/>
      <c r="F218" s="136">
        <f>F219+F223+F224</f>
        <v>0</v>
      </c>
      <c r="G218" s="136">
        <f>C218</f>
        <v>196240.88</v>
      </c>
      <c r="H218" s="136">
        <v>0</v>
      </c>
      <c r="I218" s="136">
        <f>I219+I223+I224</f>
        <v>0</v>
      </c>
      <c r="J218" s="136">
        <f>J219+J223+J224</f>
        <v>0</v>
      </c>
    </row>
    <row r="219" spans="1:10" s="4" customFormat="1" ht="12.75">
      <c r="A219" s="131">
        <v>34</v>
      </c>
      <c r="B219" s="138" t="s">
        <v>63</v>
      </c>
      <c r="C219" s="136">
        <f>C27</f>
        <v>8500</v>
      </c>
      <c r="D219" s="136"/>
      <c r="E219" s="136"/>
      <c r="F219" s="136">
        <f>F223</f>
        <v>0</v>
      </c>
      <c r="G219" s="136">
        <f>C219</f>
        <v>8500</v>
      </c>
      <c r="H219" s="136">
        <v>0</v>
      </c>
      <c r="I219" s="136">
        <f>I223</f>
        <v>0</v>
      </c>
      <c r="J219" s="136">
        <f>J223</f>
        <v>0</v>
      </c>
    </row>
    <row r="220" spans="1:10" s="4" customFormat="1" ht="12.75">
      <c r="A220" s="131"/>
      <c r="B220" s="138"/>
      <c r="C220" s="136"/>
      <c r="D220" s="136"/>
      <c r="E220" s="136"/>
      <c r="F220" s="136"/>
      <c r="G220" s="136"/>
      <c r="H220" s="136"/>
      <c r="I220" s="136"/>
      <c r="J220" s="136"/>
    </row>
    <row r="221" spans="1:10" s="4" customFormat="1" ht="12.75">
      <c r="A221" s="131"/>
      <c r="B221" s="138"/>
      <c r="C221" s="136"/>
      <c r="D221" s="136"/>
      <c r="E221" s="136"/>
      <c r="F221" s="136"/>
      <c r="G221" s="136"/>
      <c r="H221" s="136"/>
      <c r="I221" s="136"/>
      <c r="J221" s="136"/>
    </row>
    <row r="222" spans="1:10" s="4" customFormat="1" ht="12.75">
      <c r="A222" s="131"/>
      <c r="B222" s="138"/>
      <c r="C222" s="136"/>
      <c r="D222" s="136"/>
      <c r="E222" s="136"/>
      <c r="F222" s="136"/>
      <c r="G222" s="136"/>
      <c r="H222" s="136"/>
      <c r="I222" s="136"/>
      <c r="J222" s="136"/>
    </row>
    <row r="223" spans="1:10" s="4" customFormat="1" ht="12.75" customHeight="1">
      <c r="A223" s="137" t="s">
        <v>64</v>
      </c>
      <c r="B223" s="138" t="s">
        <v>65</v>
      </c>
      <c r="C223" s="136">
        <f>C225</f>
        <v>189469.71</v>
      </c>
      <c r="D223" s="136"/>
      <c r="E223" s="136"/>
      <c r="F223" s="136">
        <f>F225</f>
        <v>0</v>
      </c>
      <c r="G223" s="136">
        <f>G225</f>
        <v>319389.22</v>
      </c>
      <c r="H223" s="136">
        <f>H225</f>
        <v>0</v>
      </c>
      <c r="I223" s="136">
        <f>I225</f>
        <v>0</v>
      </c>
      <c r="J223" s="136">
        <f>J225</f>
        <v>0</v>
      </c>
    </row>
    <row r="224" spans="1:10" s="75" customFormat="1" ht="25.5" customHeight="1">
      <c r="A224" s="139" t="s">
        <v>70</v>
      </c>
      <c r="B224" s="140" t="s">
        <v>71</v>
      </c>
      <c r="C224" s="141"/>
      <c r="D224" s="136"/>
      <c r="E224" s="141"/>
      <c r="F224" s="141"/>
      <c r="G224" s="141"/>
      <c r="H224" s="141"/>
      <c r="I224" s="141"/>
      <c r="J224" s="141"/>
    </row>
    <row r="225" spans="1:10" s="4" customFormat="1" ht="12.75">
      <c r="A225" s="131">
        <v>3</v>
      </c>
      <c r="B225" s="138" t="s">
        <v>51</v>
      </c>
      <c r="C225" s="136">
        <f>C32</f>
        <v>189469.71</v>
      </c>
      <c r="D225" s="136"/>
      <c r="E225" s="136"/>
      <c r="F225" s="136">
        <f>F226+F232</f>
        <v>0</v>
      </c>
      <c r="G225" s="136">
        <f>G226+G232</f>
        <v>319389.22</v>
      </c>
      <c r="H225" s="136">
        <f>H226+H227</f>
        <v>0</v>
      </c>
      <c r="I225" s="136">
        <f>I226+I232</f>
        <v>0</v>
      </c>
      <c r="J225" s="136">
        <f>J226+J232</f>
        <v>0</v>
      </c>
    </row>
    <row r="226" spans="1:10" s="4" customFormat="1" ht="12.75">
      <c r="A226" s="131">
        <v>32</v>
      </c>
      <c r="B226" s="138" t="s">
        <v>25</v>
      </c>
      <c r="C226" s="136">
        <f>C33</f>
        <v>189469.71</v>
      </c>
      <c r="D226" s="136"/>
      <c r="E226" s="136"/>
      <c r="F226" s="136">
        <f>F227+F229+F230</f>
        <v>0</v>
      </c>
      <c r="G226" s="136">
        <v>319389.22</v>
      </c>
      <c r="H226" s="136">
        <v>0</v>
      </c>
      <c r="I226" s="136">
        <f>I227+I229+I230</f>
        <v>0</v>
      </c>
      <c r="J226" s="136">
        <f>J227+J229+J230</f>
        <v>0</v>
      </c>
    </row>
    <row r="227" spans="1:10" ht="12.75">
      <c r="A227" s="131">
        <v>34</v>
      </c>
      <c r="B227" s="138" t="s">
        <v>63</v>
      </c>
      <c r="C227" s="143">
        <f>C38</f>
        <v>0</v>
      </c>
      <c r="D227" s="136"/>
      <c r="E227" s="143"/>
      <c r="F227" s="143"/>
      <c r="G227" s="134"/>
      <c r="H227" s="134"/>
      <c r="I227" s="134"/>
      <c r="J227" s="134"/>
    </row>
    <row r="228" spans="1:10" ht="12.75">
      <c r="A228" s="131"/>
      <c r="B228" s="138"/>
      <c r="C228" s="143"/>
      <c r="D228" s="136"/>
      <c r="E228" s="143"/>
      <c r="F228" s="143"/>
      <c r="G228" s="134"/>
      <c r="H228" s="134"/>
      <c r="I228" s="134"/>
      <c r="J228" s="134"/>
    </row>
    <row r="229" spans="1:10" s="4" customFormat="1" ht="12.75" customHeight="1">
      <c r="A229" s="137" t="s">
        <v>66</v>
      </c>
      <c r="B229" s="138" t="s">
        <v>67</v>
      </c>
      <c r="C229" s="136">
        <f>C231+C234+C238+C241</f>
        <v>102315.19</v>
      </c>
      <c r="D229" s="136"/>
      <c r="E229" s="136"/>
      <c r="F229" s="136">
        <f>F231+F234+F238+F241</f>
        <v>0</v>
      </c>
      <c r="G229" s="136">
        <f>G231+G234+G238+G241</f>
        <v>0</v>
      </c>
      <c r="H229" s="136">
        <f>H231+H234+H238+H241</f>
        <v>102315.19</v>
      </c>
      <c r="I229" s="136">
        <f>I231+I234+I238+I241</f>
        <v>0</v>
      </c>
      <c r="J229" s="136">
        <f>J231+J234+J238+J241</f>
        <v>0</v>
      </c>
    </row>
    <row r="230" spans="1:10" s="75" customFormat="1" ht="12.75" customHeight="1">
      <c r="A230" s="139" t="s">
        <v>68</v>
      </c>
      <c r="B230" s="140" t="s">
        <v>69</v>
      </c>
      <c r="C230" s="141"/>
      <c r="D230" s="136"/>
      <c r="E230" s="141"/>
      <c r="F230" s="141"/>
      <c r="G230" s="141"/>
      <c r="H230" s="141"/>
      <c r="I230" s="141"/>
      <c r="J230" s="141"/>
    </row>
    <row r="231" spans="1:10" s="4" customFormat="1" ht="12.75">
      <c r="A231" s="131">
        <v>3</v>
      </c>
      <c r="B231" s="138" t="s">
        <v>51</v>
      </c>
      <c r="C231" s="136">
        <f>C232+C233</f>
        <v>23200</v>
      </c>
      <c r="D231" s="136"/>
      <c r="E231" s="136"/>
      <c r="F231" s="136"/>
      <c r="G231" s="136"/>
      <c r="H231" s="136">
        <f>C231</f>
        <v>23200</v>
      </c>
      <c r="I231" s="136"/>
      <c r="J231" s="136"/>
    </row>
    <row r="232" spans="1:10" s="4" customFormat="1" ht="12.75">
      <c r="A232" s="131">
        <v>32</v>
      </c>
      <c r="B232" s="138" t="s">
        <v>25</v>
      </c>
      <c r="C232" s="136">
        <v>23200</v>
      </c>
      <c r="D232" s="136"/>
      <c r="E232" s="136"/>
      <c r="F232" s="136"/>
      <c r="G232" s="136"/>
      <c r="H232" s="136">
        <f aca="true" t="shared" si="68" ref="H232:H242">C232</f>
        <v>23200</v>
      </c>
      <c r="I232" s="136"/>
      <c r="J232" s="136"/>
    </row>
    <row r="233" spans="1:10" s="4" customFormat="1" ht="12.75">
      <c r="A233" s="131">
        <v>34</v>
      </c>
      <c r="B233" s="138" t="s">
        <v>63</v>
      </c>
      <c r="C233" s="136">
        <v>0</v>
      </c>
      <c r="D233" s="136"/>
      <c r="E233" s="136"/>
      <c r="F233" s="136"/>
      <c r="G233" s="136"/>
      <c r="H233" s="136">
        <f t="shared" si="68"/>
        <v>0</v>
      </c>
      <c r="I233" s="136"/>
      <c r="J233" s="136"/>
    </row>
    <row r="234" spans="1:10" s="4" customFormat="1" ht="12.75">
      <c r="A234" s="131">
        <v>4</v>
      </c>
      <c r="B234" s="138" t="s">
        <v>72</v>
      </c>
      <c r="C234" s="136">
        <f>C235</f>
        <v>2000</v>
      </c>
      <c r="D234" s="136"/>
      <c r="E234" s="136"/>
      <c r="F234" s="136"/>
      <c r="G234" s="136"/>
      <c r="H234" s="136">
        <f t="shared" si="68"/>
        <v>2000</v>
      </c>
      <c r="I234" s="136"/>
      <c r="J234" s="136"/>
    </row>
    <row r="235" spans="1:10" s="4" customFormat="1" ht="12.75">
      <c r="A235" s="131">
        <v>42</v>
      </c>
      <c r="B235" s="138" t="s">
        <v>72</v>
      </c>
      <c r="C235" s="136">
        <v>2000</v>
      </c>
      <c r="D235" s="136"/>
      <c r="E235" s="136"/>
      <c r="F235" s="136"/>
      <c r="G235" s="136"/>
      <c r="H235" s="136">
        <f t="shared" si="68"/>
        <v>2000</v>
      </c>
      <c r="I235" s="136"/>
      <c r="J235" s="136"/>
    </row>
    <row r="236" spans="1:10" s="4" customFormat="1" ht="12.75">
      <c r="A236" s="131"/>
      <c r="B236" s="138"/>
      <c r="C236" s="136"/>
      <c r="D236" s="136"/>
      <c r="E236" s="136"/>
      <c r="F236" s="136"/>
      <c r="G236" s="136"/>
      <c r="H236" s="136"/>
      <c r="I236" s="136"/>
      <c r="J236" s="136"/>
    </row>
    <row r="237" spans="1:10" s="75" customFormat="1" ht="12.75">
      <c r="A237" s="154" t="s">
        <v>114</v>
      </c>
      <c r="B237" s="140" t="s">
        <v>115</v>
      </c>
      <c r="C237" s="161"/>
      <c r="D237" s="136"/>
      <c r="E237" s="161"/>
      <c r="F237" s="141"/>
      <c r="G237" s="161"/>
      <c r="H237" s="136">
        <f t="shared" si="68"/>
        <v>0</v>
      </c>
      <c r="I237" s="161"/>
      <c r="J237" s="161"/>
    </row>
    <row r="238" spans="1:10" s="4" customFormat="1" ht="12.75">
      <c r="A238" s="131">
        <v>3</v>
      </c>
      <c r="B238" s="138" t="s">
        <v>51</v>
      </c>
      <c r="C238" s="136">
        <f>C239+C240</f>
        <v>33612.69</v>
      </c>
      <c r="D238" s="136"/>
      <c r="E238" s="136"/>
      <c r="F238" s="136"/>
      <c r="G238" s="136"/>
      <c r="H238" s="136">
        <f t="shared" si="68"/>
        <v>33612.69</v>
      </c>
      <c r="I238" s="136"/>
      <c r="J238" s="136"/>
    </row>
    <row r="239" spans="1:10" s="4" customFormat="1" ht="12.75">
      <c r="A239" s="131">
        <v>32</v>
      </c>
      <c r="B239" s="138" t="s">
        <v>25</v>
      </c>
      <c r="C239" s="136">
        <v>33612.69</v>
      </c>
      <c r="D239" s="136"/>
      <c r="E239" s="136"/>
      <c r="F239" s="136"/>
      <c r="G239" s="136"/>
      <c r="H239" s="136">
        <f t="shared" si="68"/>
        <v>33612.69</v>
      </c>
      <c r="I239" s="136"/>
      <c r="J239" s="136"/>
    </row>
    <row r="240" spans="1:10" s="4" customFormat="1" ht="12.75">
      <c r="A240" s="131">
        <v>34</v>
      </c>
      <c r="B240" s="138" t="s">
        <v>63</v>
      </c>
      <c r="C240" s="136">
        <v>0</v>
      </c>
      <c r="D240" s="136"/>
      <c r="E240" s="136"/>
      <c r="F240" s="136"/>
      <c r="G240" s="136"/>
      <c r="H240" s="136">
        <f t="shared" si="68"/>
        <v>0</v>
      </c>
      <c r="I240" s="136"/>
      <c r="J240" s="136"/>
    </row>
    <row r="241" spans="1:10" s="4" customFormat="1" ht="12.75">
      <c r="A241" s="131">
        <v>4</v>
      </c>
      <c r="B241" s="138" t="s">
        <v>72</v>
      </c>
      <c r="C241" s="136">
        <v>43502.5</v>
      </c>
      <c r="D241" s="136"/>
      <c r="E241" s="136"/>
      <c r="F241" s="136"/>
      <c r="G241" s="136"/>
      <c r="H241" s="136">
        <f t="shared" si="68"/>
        <v>43502.5</v>
      </c>
      <c r="I241" s="136"/>
      <c r="J241" s="136"/>
    </row>
    <row r="242" spans="1:10" s="4" customFormat="1" ht="12.75">
      <c r="A242" s="131">
        <v>42</v>
      </c>
      <c r="B242" s="138" t="s">
        <v>72</v>
      </c>
      <c r="C242" s="136">
        <v>43502.5</v>
      </c>
      <c r="D242" s="136"/>
      <c r="E242" s="136"/>
      <c r="F242" s="136"/>
      <c r="G242" s="136"/>
      <c r="H242" s="136">
        <f t="shared" si="68"/>
        <v>43502.5</v>
      </c>
      <c r="I242" s="136"/>
      <c r="J242" s="136"/>
    </row>
    <row r="243" spans="1:10" s="4" customFormat="1" ht="12.75">
      <c r="A243" s="131"/>
      <c r="B243" s="138"/>
      <c r="C243" s="136"/>
      <c r="D243" s="136"/>
      <c r="E243" s="136"/>
      <c r="F243" s="136"/>
      <c r="G243" s="136"/>
      <c r="H243" s="136"/>
      <c r="I243" s="136"/>
      <c r="J243" s="136"/>
    </row>
    <row r="244" spans="1:10" ht="12.75">
      <c r="A244" s="131">
        <v>2301</v>
      </c>
      <c r="B244" s="138" t="s">
        <v>116</v>
      </c>
      <c r="C244" s="143">
        <f>C245+C250+C255+C260+C265+C270+C275</f>
        <v>111455.94</v>
      </c>
      <c r="D244" s="136"/>
      <c r="E244" s="143"/>
      <c r="F244" s="143">
        <f>F245+F250+F255+F260+F265+F270+F275</f>
        <v>4940</v>
      </c>
      <c r="G244" s="143">
        <f>G245+G250+G255+G260+G265+G270+G275</f>
        <v>29722.09</v>
      </c>
      <c r="H244" s="143">
        <f>H245+H250+H255+H260+H265+H270+H275</f>
        <v>76793.85</v>
      </c>
      <c r="I244" s="143">
        <f>I245+I250+I255+I260+I265+I270+I275</f>
        <v>0</v>
      </c>
      <c r="J244" s="143">
        <f>J245+J250+J255+J260+J265+J270+J275</f>
        <v>0</v>
      </c>
    </row>
    <row r="245" spans="1:10" s="79" customFormat="1" ht="12.75">
      <c r="A245" s="150" t="s">
        <v>77</v>
      </c>
      <c r="B245" s="151" t="s">
        <v>78</v>
      </c>
      <c r="C245" s="136">
        <f>C247</f>
        <v>5215</v>
      </c>
      <c r="D245" s="136"/>
      <c r="E245" s="136"/>
      <c r="F245" s="136">
        <f>F247</f>
        <v>0</v>
      </c>
      <c r="G245" s="136">
        <f>G247</f>
        <v>5215</v>
      </c>
      <c r="H245" s="136">
        <f>H247</f>
        <v>0</v>
      </c>
      <c r="I245" s="136">
        <f>I247</f>
        <v>0</v>
      </c>
      <c r="J245" s="136">
        <f>J247</f>
        <v>0</v>
      </c>
    </row>
    <row r="246" spans="1:10" s="78" customFormat="1" ht="12.75">
      <c r="A246" s="152" t="s">
        <v>68</v>
      </c>
      <c r="B246" s="149" t="s">
        <v>79</v>
      </c>
      <c r="C246" s="141"/>
      <c r="D246" s="136"/>
      <c r="E246" s="141"/>
      <c r="F246" s="141"/>
      <c r="G246" s="141"/>
      <c r="H246" s="141"/>
      <c r="I246" s="141"/>
      <c r="J246" s="141"/>
    </row>
    <row r="247" spans="1:10" s="79" customFormat="1" ht="12.75">
      <c r="A247" s="150">
        <v>3</v>
      </c>
      <c r="B247" s="151" t="s">
        <v>25</v>
      </c>
      <c r="C247" s="136">
        <v>5215</v>
      </c>
      <c r="D247" s="136"/>
      <c r="E247" s="136"/>
      <c r="F247" s="136">
        <v>0</v>
      </c>
      <c r="G247" s="136">
        <f>G248</f>
        <v>5215</v>
      </c>
      <c r="H247" s="136">
        <f>H248</f>
        <v>0</v>
      </c>
      <c r="I247" s="136">
        <f>I248</f>
        <v>0</v>
      </c>
      <c r="J247" s="136">
        <f>J248</f>
        <v>0</v>
      </c>
    </row>
    <row r="248" spans="1:10" ht="12.75">
      <c r="A248" s="131">
        <v>32</v>
      </c>
      <c r="B248" s="138" t="s">
        <v>25</v>
      </c>
      <c r="C248" s="136">
        <v>5215</v>
      </c>
      <c r="D248" s="136"/>
      <c r="E248" s="136"/>
      <c r="F248" s="136">
        <v>0</v>
      </c>
      <c r="G248" s="136">
        <v>5215</v>
      </c>
      <c r="H248" s="136">
        <v>0</v>
      </c>
      <c r="I248" s="136">
        <f>I250+I251</f>
        <v>0</v>
      </c>
      <c r="J248" s="136">
        <f>J250+J251</f>
        <v>0</v>
      </c>
    </row>
    <row r="249" spans="1:10" ht="12.75">
      <c r="A249" s="131"/>
      <c r="B249" s="138"/>
      <c r="C249" s="136"/>
      <c r="D249" s="136"/>
      <c r="E249" s="136"/>
      <c r="F249" s="136"/>
      <c r="G249" s="136"/>
      <c r="H249" s="136"/>
      <c r="I249" s="136"/>
      <c r="J249" s="136"/>
    </row>
    <row r="250" spans="1:10" s="79" customFormat="1" ht="12.75">
      <c r="A250" s="150" t="s">
        <v>80</v>
      </c>
      <c r="B250" s="151" t="s">
        <v>81</v>
      </c>
      <c r="C250" s="136">
        <f>C252</f>
        <v>14507.09</v>
      </c>
      <c r="D250" s="136"/>
      <c r="E250" s="136"/>
      <c r="F250" s="136">
        <f>F252</f>
        <v>0</v>
      </c>
      <c r="G250" s="136">
        <f>G252</f>
        <v>14507.09</v>
      </c>
      <c r="H250" s="136">
        <f>H252</f>
        <v>0</v>
      </c>
      <c r="I250" s="136">
        <f>I252</f>
        <v>0</v>
      </c>
      <c r="J250" s="136">
        <f>J252</f>
        <v>0</v>
      </c>
    </row>
    <row r="251" spans="1:10" s="78" customFormat="1" ht="12.75">
      <c r="A251" s="152" t="s">
        <v>68</v>
      </c>
      <c r="B251" s="149" t="s">
        <v>82</v>
      </c>
      <c r="C251" s="141"/>
      <c r="D251" s="136"/>
      <c r="E251" s="141"/>
      <c r="F251" s="141"/>
      <c r="G251" s="141"/>
      <c r="H251" s="141"/>
      <c r="I251" s="141"/>
      <c r="J251" s="141"/>
    </row>
    <row r="252" spans="1:10" s="79" customFormat="1" ht="12.75">
      <c r="A252" s="150">
        <v>3</v>
      </c>
      <c r="B252" s="151" t="s">
        <v>25</v>
      </c>
      <c r="C252" s="136">
        <v>14507.09</v>
      </c>
      <c r="D252" s="136"/>
      <c r="E252" s="136"/>
      <c r="F252" s="136">
        <f>F253</f>
        <v>0</v>
      </c>
      <c r="G252" s="136">
        <v>14507.09</v>
      </c>
      <c r="H252" s="136">
        <f>H253</f>
        <v>0</v>
      </c>
      <c r="I252" s="136">
        <f>I253</f>
        <v>0</v>
      </c>
      <c r="J252" s="136">
        <f>J253</f>
        <v>0</v>
      </c>
    </row>
    <row r="253" spans="1:10" ht="12.75">
      <c r="A253" s="131">
        <v>32</v>
      </c>
      <c r="B253" s="138" t="s">
        <v>25</v>
      </c>
      <c r="C253" s="136">
        <v>14507.09</v>
      </c>
      <c r="D253" s="136"/>
      <c r="E253" s="136"/>
      <c r="F253" s="136">
        <v>0</v>
      </c>
      <c r="G253" s="136">
        <v>14507.09</v>
      </c>
      <c r="H253" s="136">
        <v>0</v>
      </c>
      <c r="I253" s="136">
        <f>I255+I256</f>
        <v>0</v>
      </c>
      <c r="J253" s="136">
        <f>J255+J256</f>
        <v>0</v>
      </c>
    </row>
    <row r="254" spans="1:10" ht="12.75">
      <c r="A254" s="131"/>
      <c r="B254" s="138"/>
      <c r="C254" s="136"/>
      <c r="D254" s="136"/>
      <c r="E254" s="136"/>
      <c r="F254" s="136"/>
      <c r="G254" s="136"/>
      <c r="H254" s="136"/>
      <c r="I254" s="136"/>
      <c r="J254" s="136"/>
    </row>
    <row r="255" spans="1:10" s="79" customFormat="1" ht="12.75">
      <c r="A255" s="150" t="s">
        <v>83</v>
      </c>
      <c r="B255" s="151" t="s">
        <v>84</v>
      </c>
      <c r="C255" s="136">
        <f>C257</f>
        <v>60673.85</v>
      </c>
      <c r="D255" s="136"/>
      <c r="E255" s="136"/>
      <c r="F255" s="136">
        <f>F257</f>
        <v>0</v>
      </c>
      <c r="G255" s="136">
        <f>G257</f>
        <v>0</v>
      </c>
      <c r="H255" s="136">
        <f>H257</f>
        <v>60673.85</v>
      </c>
      <c r="I255" s="136">
        <f>I257</f>
        <v>0</v>
      </c>
      <c r="J255" s="136">
        <f>J257</f>
        <v>0</v>
      </c>
    </row>
    <row r="256" spans="1:10" s="78" customFormat="1" ht="12.75">
      <c r="A256" s="152" t="s">
        <v>68</v>
      </c>
      <c r="B256" s="149" t="s">
        <v>85</v>
      </c>
      <c r="C256" s="141"/>
      <c r="D256" s="136"/>
      <c r="E256" s="141"/>
      <c r="F256" s="141"/>
      <c r="G256" s="141"/>
      <c r="H256" s="141"/>
      <c r="I256" s="141"/>
      <c r="J256" s="141"/>
    </row>
    <row r="257" spans="1:10" s="79" customFormat="1" ht="12.75">
      <c r="A257" s="150">
        <v>3</v>
      </c>
      <c r="B257" s="151" t="s">
        <v>25</v>
      </c>
      <c r="C257" s="136">
        <v>60673.85</v>
      </c>
      <c r="D257" s="136"/>
      <c r="E257" s="136"/>
      <c r="F257" s="136">
        <f>F258</f>
        <v>0</v>
      </c>
      <c r="G257" s="136">
        <f>G258</f>
        <v>0</v>
      </c>
      <c r="H257" s="136">
        <v>60673.85</v>
      </c>
      <c r="I257" s="136">
        <f>I258</f>
        <v>0</v>
      </c>
      <c r="J257" s="136">
        <f>J258</f>
        <v>0</v>
      </c>
    </row>
    <row r="258" spans="1:10" ht="12.75">
      <c r="A258" s="131">
        <v>31</v>
      </c>
      <c r="B258" s="138" t="s">
        <v>21</v>
      </c>
      <c r="C258" s="136">
        <v>60673.85</v>
      </c>
      <c r="D258" s="136"/>
      <c r="E258" s="136"/>
      <c r="F258" s="136">
        <v>0</v>
      </c>
      <c r="G258" s="136">
        <v>0</v>
      </c>
      <c r="H258" s="136">
        <v>60673.85</v>
      </c>
      <c r="I258" s="136">
        <f>I260+I261</f>
        <v>0</v>
      </c>
      <c r="J258" s="136">
        <f>J260+J261</f>
        <v>0</v>
      </c>
    </row>
    <row r="259" spans="1:10" ht="12.75">
      <c r="A259" s="131"/>
      <c r="B259" s="138"/>
      <c r="C259" s="136"/>
      <c r="D259" s="136"/>
      <c r="E259" s="136"/>
      <c r="F259" s="136"/>
      <c r="G259" s="136"/>
      <c r="H259" s="136"/>
      <c r="I259" s="136"/>
      <c r="J259" s="136"/>
    </row>
    <row r="260" spans="1:10" s="4" customFormat="1" ht="12.75">
      <c r="A260" s="131" t="s">
        <v>87</v>
      </c>
      <c r="B260" s="138" t="s">
        <v>88</v>
      </c>
      <c r="C260" s="136">
        <f>C262</f>
        <v>4940</v>
      </c>
      <c r="D260" s="136"/>
      <c r="E260" s="136"/>
      <c r="F260" s="136">
        <f>F262</f>
        <v>4940</v>
      </c>
      <c r="G260" s="136">
        <f>G262</f>
        <v>0</v>
      </c>
      <c r="H260" s="136">
        <f>H262</f>
        <v>0</v>
      </c>
      <c r="I260" s="136">
        <f>I262</f>
        <v>0</v>
      </c>
      <c r="J260" s="136">
        <f>J262</f>
        <v>0</v>
      </c>
    </row>
    <row r="261" spans="1:10" s="75" customFormat="1" ht="12.75" customHeight="1">
      <c r="A261" s="139" t="s">
        <v>68</v>
      </c>
      <c r="B261" s="140" t="s">
        <v>89</v>
      </c>
      <c r="C261" s="141"/>
      <c r="D261" s="136"/>
      <c r="E261" s="141"/>
      <c r="F261" s="141"/>
      <c r="G261" s="141"/>
      <c r="H261" s="141"/>
      <c r="I261" s="141"/>
      <c r="J261" s="141"/>
    </row>
    <row r="262" spans="1:10" s="4" customFormat="1" ht="12.75">
      <c r="A262" s="131">
        <v>3</v>
      </c>
      <c r="B262" s="138" t="s">
        <v>51</v>
      </c>
      <c r="C262" s="136">
        <v>4940</v>
      </c>
      <c r="D262" s="136"/>
      <c r="E262" s="136"/>
      <c r="F262" s="136">
        <v>4940</v>
      </c>
      <c r="G262" s="136">
        <v>0</v>
      </c>
      <c r="H262" s="136">
        <v>0</v>
      </c>
      <c r="I262" s="136">
        <f>I263</f>
        <v>0</v>
      </c>
      <c r="J262" s="136">
        <f>J263</f>
        <v>0</v>
      </c>
    </row>
    <row r="263" spans="1:10" s="4" customFormat="1" ht="12.75">
      <c r="A263" s="131">
        <v>32</v>
      </c>
      <c r="B263" s="138" t="s">
        <v>25</v>
      </c>
      <c r="C263" s="136">
        <v>4940</v>
      </c>
      <c r="D263" s="136"/>
      <c r="E263" s="136"/>
      <c r="F263" s="136">
        <v>4940</v>
      </c>
      <c r="G263" s="136">
        <v>0</v>
      </c>
      <c r="H263" s="136">
        <v>0</v>
      </c>
      <c r="I263" s="136">
        <f>I265+I266+I267</f>
        <v>0</v>
      </c>
      <c r="J263" s="136">
        <f>J265+J266+J267</f>
        <v>0</v>
      </c>
    </row>
    <row r="264" spans="1:10" s="4" customFormat="1" ht="12.75">
      <c r="A264" s="131"/>
      <c r="B264" s="138"/>
      <c r="C264" s="136"/>
      <c r="D264" s="136"/>
      <c r="E264" s="136"/>
      <c r="F264" s="136"/>
      <c r="G264" s="136"/>
      <c r="H264" s="136"/>
      <c r="I264" s="136"/>
      <c r="J264" s="136"/>
    </row>
    <row r="265" spans="1:10" s="4" customFormat="1" ht="12.75">
      <c r="A265" s="131" t="s">
        <v>90</v>
      </c>
      <c r="B265" s="138" t="s">
        <v>91</v>
      </c>
      <c r="C265" s="136">
        <f>C267</f>
        <v>9620</v>
      </c>
      <c r="D265" s="136"/>
      <c r="E265" s="136"/>
      <c r="F265" s="136">
        <f>F267</f>
        <v>0</v>
      </c>
      <c r="G265" s="136">
        <f>G267</f>
        <v>0</v>
      </c>
      <c r="H265" s="136">
        <f>H267</f>
        <v>9620</v>
      </c>
      <c r="I265" s="136">
        <f>I267</f>
        <v>0</v>
      </c>
      <c r="J265" s="136">
        <f>J267</f>
        <v>0</v>
      </c>
    </row>
    <row r="266" spans="1:10" s="75" customFormat="1" ht="12.75" customHeight="1">
      <c r="A266" s="139" t="s">
        <v>68</v>
      </c>
      <c r="B266" s="140" t="s">
        <v>92</v>
      </c>
      <c r="C266" s="141"/>
      <c r="D266" s="136"/>
      <c r="E266" s="141"/>
      <c r="F266" s="141"/>
      <c r="G266" s="141"/>
      <c r="H266" s="141"/>
      <c r="I266" s="141"/>
      <c r="J266" s="141"/>
    </row>
    <row r="267" spans="1:10" s="4" customFormat="1" ht="12.75">
      <c r="A267" s="131">
        <v>3</v>
      </c>
      <c r="B267" s="138" t="s">
        <v>51</v>
      </c>
      <c r="C267" s="136">
        <v>9620</v>
      </c>
      <c r="D267" s="136"/>
      <c r="E267" s="136"/>
      <c r="F267" s="136">
        <f>F268</f>
        <v>0</v>
      </c>
      <c r="G267" s="136">
        <f>G268</f>
        <v>0</v>
      </c>
      <c r="H267" s="136">
        <f>H268</f>
        <v>9620</v>
      </c>
      <c r="I267" s="136">
        <f>I268</f>
        <v>0</v>
      </c>
      <c r="J267" s="136">
        <f>J268</f>
        <v>0</v>
      </c>
    </row>
    <row r="268" spans="1:10" s="4" customFormat="1" ht="12.75">
      <c r="A268" s="131">
        <v>32</v>
      </c>
      <c r="B268" s="138" t="s">
        <v>25</v>
      </c>
      <c r="C268" s="136">
        <v>9620</v>
      </c>
      <c r="D268" s="136"/>
      <c r="E268" s="136"/>
      <c r="F268" s="136">
        <v>0</v>
      </c>
      <c r="G268" s="136">
        <v>0</v>
      </c>
      <c r="H268" s="136">
        <v>9620</v>
      </c>
      <c r="I268" s="136">
        <v>0</v>
      </c>
      <c r="J268" s="136">
        <v>0</v>
      </c>
    </row>
    <row r="269" spans="1:10" s="4" customFormat="1" ht="12.75">
      <c r="A269" s="131"/>
      <c r="B269" s="138"/>
      <c r="C269" s="136"/>
      <c r="D269" s="136"/>
      <c r="E269" s="136"/>
      <c r="F269" s="136"/>
      <c r="G269" s="136"/>
      <c r="H269" s="136"/>
      <c r="I269" s="136"/>
      <c r="J269" s="136"/>
    </row>
    <row r="270" spans="1:10" s="4" customFormat="1" ht="12.75">
      <c r="A270" s="131" t="s">
        <v>94</v>
      </c>
      <c r="B270" s="138" t="s">
        <v>95</v>
      </c>
      <c r="C270" s="136">
        <f>C272</f>
        <v>10000</v>
      </c>
      <c r="D270" s="136"/>
      <c r="E270" s="136"/>
      <c r="F270" s="136">
        <f>F272</f>
        <v>0</v>
      </c>
      <c r="G270" s="136">
        <f>G272</f>
        <v>10000</v>
      </c>
      <c r="H270" s="136">
        <f>H272</f>
        <v>0</v>
      </c>
      <c r="I270" s="136">
        <f>I272</f>
        <v>0</v>
      </c>
      <c r="J270" s="136">
        <f>J272</f>
        <v>0</v>
      </c>
    </row>
    <row r="271" spans="1:10" s="75" customFormat="1" ht="12.75" customHeight="1">
      <c r="A271" s="139" t="s">
        <v>68</v>
      </c>
      <c r="B271" s="140" t="s">
        <v>93</v>
      </c>
      <c r="C271" s="141"/>
      <c r="D271" s="136"/>
      <c r="E271" s="141"/>
      <c r="F271" s="141"/>
      <c r="G271" s="141"/>
      <c r="H271" s="141"/>
      <c r="I271" s="141"/>
      <c r="J271" s="141"/>
    </row>
    <row r="272" spans="1:10" s="4" customFormat="1" ht="12.75">
      <c r="A272" s="131">
        <v>3</v>
      </c>
      <c r="B272" s="138" t="s">
        <v>51</v>
      </c>
      <c r="C272" s="136">
        <v>10000</v>
      </c>
      <c r="D272" s="136"/>
      <c r="E272" s="136"/>
      <c r="F272" s="136">
        <v>0</v>
      </c>
      <c r="G272" s="136">
        <f>G273</f>
        <v>10000</v>
      </c>
      <c r="H272" s="136">
        <f>H273</f>
        <v>0</v>
      </c>
      <c r="I272" s="136">
        <f>I273</f>
        <v>0</v>
      </c>
      <c r="J272" s="136">
        <f>J273</f>
        <v>0</v>
      </c>
    </row>
    <row r="273" spans="1:10" s="4" customFormat="1" ht="12.75">
      <c r="A273" s="131">
        <v>32</v>
      </c>
      <c r="B273" s="138" t="s">
        <v>25</v>
      </c>
      <c r="C273" s="136">
        <v>10000</v>
      </c>
      <c r="D273" s="136"/>
      <c r="E273" s="136"/>
      <c r="F273" s="136">
        <v>0</v>
      </c>
      <c r="G273" s="136">
        <v>10000</v>
      </c>
      <c r="H273" s="136">
        <v>0</v>
      </c>
      <c r="I273" s="136">
        <v>0</v>
      </c>
      <c r="J273" s="136">
        <v>0</v>
      </c>
    </row>
    <row r="274" spans="1:10" s="4" customFormat="1" ht="12.75">
      <c r="A274" s="131"/>
      <c r="B274" s="138"/>
      <c r="C274" s="136"/>
      <c r="D274" s="136"/>
      <c r="E274" s="136"/>
      <c r="F274" s="136"/>
      <c r="G274" s="136"/>
      <c r="H274" s="136"/>
      <c r="I274" s="136"/>
      <c r="J274" s="136"/>
    </row>
    <row r="275" spans="1:10" s="79" customFormat="1" ht="12.75">
      <c r="A275" s="150" t="s">
        <v>96</v>
      </c>
      <c r="B275" s="151" t="s">
        <v>97</v>
      </c>
      <c r="C275" s="136">
        <f>C277</f>
        <v>6500</v>
      </c>
      <c r="D275" s="136"/>
      <c r="E275" s="136"/>
      <c r="F275" s="136">
        <f>F277</f>
        <v>0</v>
      </c>
      <c r="G275" s="136">
        <f>G277</f>
        <v>0</v>
      </c>
      <c r="H275" s="136">
        <f>H277</f>
        <v>6500</v>
      </c>
      <c r="I275" s="136">
        <f>I277</f>
        <v>0</v>
      </c>
      <c r="J275" s="136">
        <f>J277</f>
        <v>0</v>
      </c>
    </row>
    <row r="276" spans="1:10" s="78" customFormat="1" ht="12.75">
      <c r="A276" s="152" t="s">
        <v>68</v>
      </c>
      <c r="B276" s="149" t="s">
        <v>98</v>
      </c>
      <c r="C276" s="141"/>
      <c r="D276" s="136"/>
      <c r="E276" s="141"/>
      <c r="F276" s="141"/>
      <c r="G276" s="141"/>
      <c r="H276" s="141"/>
      <c r="I276" s="141"/>
      <c r="J276" s="141"/>
    </row>
    <row r="277" spans="1:10" s="79" customFormat="1" ht="12.75">
      <c r="A277" s="150">
        <v>3</v>
      </c>
      <c r="B277" s="151" t="s">
        <v>25</v>
      </c>
      <c r="C277" s="136">
        <v>6500</v>
      </c>
      <c r="D277" s="136"/>
      <c r="E277" s="136"/>
      <c r="F277" s="136">
        <f>F278</f>
        <v>0</v>
      </c>
      <c r="G277" s="136">
        <f>G278</f>
        <v>0</v>
      </c>
      <c r="H277" s="136">
        <v>6500</v>
      </c>
      <c r="I277" s="136">
        <f>I278</f>
        <v>0</v>
      </c>
      <c r="J277" s="136">
        <f>J278</f>
        <v>0</v>
      </c>
    </row>
    <row r="278" spans="1:10" ht="12.75">
      <c r="A278" s="131">
        <v>32</v>
      </c>
      <c r="B278" s="138" t="s">
        <v>25</v>
      </c>
      <c r="C278" s="136">
        <v>6500</v>
      </c>
      <c r="D278" s="136"/>
      <c r="E278" s="136"/>
      <c r="F278" s="136">
        <v>0</v>
      </c>
      <c r="G278" s="136">
        <v>0</v>
      </c>
      <c r="H278" s="136">
        <v>6500</v>
      </c>
      <c r="I278" s="136">
        <v>0</v>
      </c>
      <c r="J278" s="136">
        <v>0</v>
      </c>
    </row>
    <row r="279" spans="1:10" ht="12.75">
      <c r="A279" s="131"/>
      <c r="B279" s="138"/>
      <c r="C279" s="136"/>
      <c r="D279" s="136"/>
      <c r="E279" s="136"/>
      <c r="F279" s="136"/>
      <c r="G279" s="136"/>
      <c r="H279" s="136"/>
      <c r="I279" s="136"/>
      <c r="J279" s="136"/>
    </row>
    <row r="280" spans="1:10" ht="25.5">
      <c r="A280" s="131">
        <v>2302</v>
      </c>
      <c r="B280" s="138" t="s">
        <v>76</v>
      </c>
      <c r="C280" s="136">
        <f>C281</f>
        <v>30000</v>
      </c>
      <c r="D280" s="136"/>
      <c r="E280" s="136"/>
      <c r="F280" s="136">
        <f>F281</f>
        <v>30000</v>
      </c>
      <c r="G280" s="136">
        <f>G281</f>
        <v>0</v>
      </c>
      <c r="H280" s="136">
        <f>H281</f>
        <v>0</v>
      </c>
      <c r="I280" s="136">
        <f>I281</f>
        <v>0</v>
      </c>
      <c r="J280" s="136">
        <f>J281</f>
        <v>0</v>
      </c>
    </row>
    <row r="281" spans="1:10" s="4" customFormat="1" ht="12.75">
      <c r="A281" s="131" t="s">
        <v>99</v>
      </c>
      <c r="B281" s="138" t="s">
        <v>100</v>
      </c>
      <c r="C281" s="136">
        <f>C283+C285</f>
        <v>30000</v>
      </c>
      <c r="D281" s="136"/>
      <c r="E281" s="136"/>
      <c r="F281" s="136">
        <f>F283+F285</f>
        <v>30000</v>
      </c>
      <c r="G281" s="136">
        <f>G283+G285</f>
        <v>0</v>
      </c>
      <c r="H281" s="136">
        <f>H283+H285</f>
        <v>0</v>
      </c>
      <c r="I281" s="136">
        <f>I283+I285</f>
        <v>0</v>
      </c>
      <c r="J281" s="136">
        <f>J283+J285</f>
        <v>0</v>
      </c>
    </row>
    <row r="282" spans="1:10" s="75" customFormat="1" ht="12.75" customHeight="1">
      <c r="A282" s="139" t="s">
        <v>68</v>
      </c>
      <c r="B282" s="140" t="s">
        <v>101</v>
      </c>
      <c r="C282" s="141"/>
      <c r="D282" s="136"/>
      <c r="E282" s="141"/>
      <c r="F282" s="141"/>
      <c r="G282" s="141"/>
      <c r="H282" s="141"/>
      <c r="I282" s="141"/>
      <c r="J282" s="141"/>
    </row>
    <row r="283" spans="1:10" s="4" customFormat="1" ht="12.75">
      <c r="A283" s="131">
        <v>3</v>
      </c>
      <c r="B283" s="138" t="s">
        <v>51</v>
      </c>
      <c r="C283" s="136">
        <f>C284</f>
        <v>1905.75</v>
      </c>
      <c r="D283" s="136"/>
      <c r="E283" s="136"/>
      <c r="F283" s="136">
        <v>1905.75</v>
      </c>
      <c r="G283" s="136">
        <v>0</v>
      </c>
      <c r="H283" s="136">
        <f>H284+H290</f>
        <v>0</v>
      </c>
      <c r="I283" s="136">
        <f>I284+I290</f>
        <v>0</v>
      </c>
      <c r="J283" s="136">
        <f>J284+J290</f>
        <v>0</v>
      </c>
    </row>
    <row r="284" spans="1:10" s="4" customFormat="1" ht="12.75">
      <c r="A284" s="131">
        <v>32</v>
      </c>
      <c r="B284" s="138" t="s">
        <v>25</v>
      </c>
      <c r="C284" s="136">
        <v>1905.75</v>
      </c>
      <c r="D284" s="136"/>
      <c r="E284" s="136"/>
      <c r="F284" s="136">
        <v>1905.75</v>
      </c>
      <c r="G284" s="136">
        <v>0</v>
      </c>
      <c r="H284" s="136">
        <f>H285+H286+H288+H289</f>
        <v>0</v>
      </c>
      <c r="I284" s="136">
        <f>I285+I286+I288</f>
        <v>0</v>
      </c>
      <c r="J284" s="136">
        <f>J285+J286+J288</f>
        <v>0</v>
      </c>
    </row>
    <row r="285" spans="1:10" s="4" customFormat="1" ht="12.75">
      <c r="A285" s="131">
        <v>4</v>
      </c>
      <c r="B285" s="138" t="s">
        <v>72</v>
      </c>
      <c r="C285" s="136">
        <v>28094.25</v>
      </c>
      <c r="D285" s="136"/>
      <c r="E285" s="136"/>
      <c r="F285" s="136">
        <f>C285</f>
        <v>28094.25</v>
      </c>
      <c r="G285" s="136">
        <f>G286</f>
        <v>0</v>
      </c>
      <c r="H285" s="136">
        <f>H286</f>
        <v>0</v>
      </c>
      <c r="I285" s="136">
        <f>I286</f>
        <v>0</v>
      </c>
      <c r="J285" s="136">
        <f>J286</f>
        <v>0</v>
      </c>
    </row>
    <row r="286" spans="1:10" s="4" customFormat="1" ht="12.75">
      <c r="A286" s="131">
        <v>42</v>
      </c>
      <c r="B286" s="138" t="s">
        <v>72</v>
      </c>
      <c r="C286" s="136">
        <v>28094.25</v>
      </c>
      <c r="D286" s="136"/>
      <c r="E286" s="136"/>
      <c r="F286" s="136">
        <f>C286</f>
        <v>28094.25</v>
      </c>
      <c r="G286" s="136">
        <v>0</v>
      </c>
      <c r="H286" s="136">
        <f>H288+H289</f>
        <v>0</v>
      </c>
      <c r="I286" s="136">
        <f>I288+I289</f>
        <v>0</v>
      </c>
      <c r="J286" s="136">
        <f>J288+J289</f>
        <v>0</v>
      </c>
    </row>
    <row r="287" spans="1:10" s="4" customFormat="1" ht="12.75">
      <c r="A287" s="131"/>
      <c r="B287" s="138"/>
      <c r="C287" s="136"/>
      <c r="D287" s="136"/>
      <c r="E287" s="136"/>
      <c r="F287" s="136"/>
      <c r="G287" s="136"/>
      <c r="H287" s="136"/>
      <c r="I287" s="136"/>
      <c r="J287" s="136"/>
    </row>
    <row r="288" spans="1:10" ht="12.75">
      <c r="A288" s="131"/>
      <c r="B288" s="138"/>
      <c r="C288" s="134"/>
      <c r="D288" s="136"/>
      <c r="E288" s="134"/>
      <c r="F288" s="143"/>
      <c r="G288" s="134"/>
      <c r="H288" s="134"/>
      <c r="I288" s="134"/>
      <c r="J288" s="134"/>
    </row>
    <row r="289" spans="1:10" s="4" customFormat="1" ht="12.75">
      <c r="A289" s="137">
        <v>9078</v>
      </c>
      <c r="B289" s="138" t="s">
        <v>106</v>
      </c>
      <c r="C289" s="136">
        <f>C290</f>
        <v>209000</v>
      </c>
      <c r="D289" s="136"/>
      <c r="E289" s="136"/>
      <c r="F289" s="136">
        <f>F290</f>
        <v>0</v>
      </c>
      <c r="G289" s="136">
        <f>G290</f>
        <v>209000</v>
      </c>
      <c r="H289" s="136">
        <f>H290</f>
        <v>0</v>
      </c>
      <c r="I289" s="136">
        <f>I290</f>
        <v>0</v>
      </c>
      <c r="J289" s="136">
        <f>J290</f>
        <v>0</v>
      </c>
    </row>
    <row r="290" spans="1:10" s="4" customFormat="1" ht="12.75">
      <c r="A290" s="131" t="s">
        <v>102</v>
      </c>
      <c r="B290" s="138" t="s">
        <v>103</v>
      </c>
      <c r="C290" s="136">
        <f>C292</f>
        <v>209000</v>
      </c>
      <c r="D290" s="136"/>
      <c r="E290" s="136"/>
      <c r="F290" s="136">
        <f>F292</f>
        <v>0</v>
      </c>
      <c r="G290" s="136">
        <f>G292</f>
        <v>209000</v>
      </c>
      <c r="H290" s="136">
        <f>H292</f>
        <v>0</v>
      </c>
      <c r="I290" s="136">
        <f>I292</f>
        <v>0</v>
      </c>
      <c r="J290" s="136">
        <f>J292</f>
        <v>0</v>
      </c>
    </row>
    <row r="291" spans="1:10" s="75" customFormat="1" ht="12.75" customHeight="1">
      <c r="A291" s="139" t="s">
        <v>68</v>
      </c>
      <c r="B291" s="140" t="s">
        <v>104</v>
      </c>
      <c r="C291" s="141"/>
      <c r="D291" s="136"/>
      <c r="E291" s="141"/>
      <c r="F291" s="141"/>
      <c r="G291" s="141"/>
      <c r="H291" s="141"/>
      <c r="I291" s="141"/>
      <c r="J291" s="141"/>
    </row>
    <row r="292" spans="1:10" s="4" customFormat="1" ht="12.75">
      <c r="A292" s="131">
        <v>3</v>
      </c>
      <c r="B292" s="138" t="s">
        <v>51</v>
      </c>
      <c r="C292" s="136">
        <v>209000</v>
      </c>
      <c r="D292" s="136"/>
      <c r="E292" s="136"/>
      <c r="F292" s="136">
        <f>F293+F298</f>
        <v>0</v>
      </c>
      <c r="G292" s="136">
        <v>209000</v>
      </c>
      <c r="H292" s="136">
        <f>H293+H298</f>
        <v>0</v>
      </c>
      <c r="I292" s="136">
        <f>I293+I298</f>
        <v>0</v>
      </c>
      <c r="J292" s="136">
        <f>J293+J298</f>
        <v>0</v>
      </c>
    </row>
    <row r="293" spans="1:10" s="4" customFormat="1" ht="12.75">
      <c r="A293" s="131">
        <v>31</v>
      </c>
      <c r="B293" s="138" t="s">
        <v>21</v>
      </c>
      <c r="C293" s="136">
        <v>209000</v>
      </c>
      <c r="D293" s="136"/>
      <c r="E293" s="136"/>
      <c r="F293" s="136"/>
      <c r="G293" s="136">
        <v>209000</v>
      </c>
      <c r="H293" s="136">
        <f>H294+H295+H296+H297</f>
        <v>0</v>
      </c>
      <c r="I293" s="136">
        <f>I294+I295+I296</f>
        <v>0</v>
      </c>
      <c r="J293" s="136">
        <f>J294+J295+J296</f>
        <v>0</v>
      </c>
    </row>
    <row r="294" spans="1:10" ht="12.75">
      <c r="A294" s="131"/>
      <c r="B294" s="138"/>
      <c r="C294" s="134"/>
      <c r="D294" s="136"/>
      <c r="E294" s="134"/>
      <c r="F294" s="143"/>
      <c r="G294" s="134"/>
      <c r="H294" s="134"/>
      <c r="I294" s="134"/>
      <c r="J294" s="134"/>
    </row>
    <row r="295" spans="1:10" s="4" customFormat="1" ht="25.5">
      <c r="A295" s="137">
        <v>2406</v>
      </c>
      <c r="B295" s="138" t="s">
        <v>107</v>
      </c>
      <c r="C295" s="136">
        <f>C296</f>
        <v>6262.08</v>
      </c>
      <c r="D295" s="136"/>
      <c r="E295" s="136"/>
      <c r="F295" s="136">
        <f>F296</f>
        <v>3262.08</v>
      </c>
      <c r="G295" s="136">
        <f>G296</f>
        <v>3000</v>
      </c>
      <c r="H295" s="136">
        <f>H296</f>
        <v>0</v>
      </c>
      <c r="I295" s="136">
        <f>I296</f>
        <v>0</v>
      </c>
      <c r="J295" s="136">
        <f>J296</f>
        <v>0</v>
      </c>
    </row>
    <row r="296" spans="1:10" s="4" customFormat="1" ht="12.75">
      <c r="A296" s="131" t="s">
        <v>108</v>
      </c>
      <c r="B296" s="138" t="s">
        <v>109</v>
      </c>
      <c r="C296" s="136">
        <f>C298+C301</f>
        <v>6262.08</v>
      </c>
      <c r="D296" s="136"/>
      <c r="E296" s="136"/>
      <c r="F296" s="136">
        <f>F298+F301</f>
        <v>3262.08</v>
      </c>
      <c r="G296" s="136">
        <f>G298+G301</f>
        <v>3000</v>
      </c>
      <c r="H296" s="136">
        <f>H298+H301</f>
        <v>0</v>
      </c>
      <c r="I296" s="136">
        <f>I298+I301</f>
        <v>0</v>
      </c>
      <c r="J296" s="136">
        <f>J298+J301</f>
        <v>0</v>
      </c>
    </row>
    <row r="297" spans="1:10" s="76" customFormat="1" ht="12.75">
      <c r="A297" s="154" t="s">
        <v>68</v>
      </c>
      <c r="B297" s="140" t="s">
        <v>110</v>
      </c>
      <c r="C297" s="161"/>
      <c r="D297" s="136"/>
      <c r="E297" s="161"/>
      <c r="F297" s="162"/>
      <c r="G297" s="161"/>
      <c r="H297" s="162"/>
      <c r="I297" s="162"/>
      <c r="J297" s="162"/>
    </row>
    <row r="298" spans="1:10" s="4" customFormat="1" ht="12.75">
      <c r="A298" s="131">
        <v>4</v>
      </c>
      <c r="B298" s="138" t="s">
        <v>72</v>
      </c>
      <c r="C298" s="136">
        <v>3000</v>
      </c>
      <c r="D298" s="136"/>
      <c r="E298" s="136"/>
      <c r="F298" s="136">
        <v>0</v>
      </c>
      <c r="G298" s="136">
        <v>3000</v>
      </c>
      <c r="H298" s="136">
        <v>0</v>
      </c>
      <c r="I298" s="136">
        <v>0</v>
      </c>
      <c r="J298" s="136">
        <v>0</v>
      </c>
    </row>
    <row r="299" spans="1:10" s="4" customFormat="1" ht="12.75">
      <c r="A299" s="131">
        <v>42</v>
      </c>
      <c r="B299" s="138" t="s">
        <v>72</v>
      </c>
      <c r="C299" s="136">
        <v>3000</v>
      </c>
      <c r="D299" s="136"/>
      <c r="E299" s="136"/>
      <c r="F299" s="136">
        <v>0</v>
      </c>
      <c r="G299" s="136">
        <v>3000</v>
      </c>
      <c r="H299" s="136">
        <v>0</v>
      </c>
      <c r="I299" s="136">
        <v>0</v>
      </c>
      <c r="J299" s="136">
        <v>0</v>
      </c>
    </row>
    <row r="300" spans="1:10" s="76" customFormat="1" ht="12.75">
      <c r="A300" s="154" t="s">
        <v>68</v>
      </c>
      <c r="B300" s="140" t="s">
        <v>112</v>
      </c>
      <c r="C300" s="161"/>
      <c r="D300" s="136"/>
      <c r="E300" s="161"/>
      <c r="F300" s="162"/>
      <c r="G300" s="161"/>
      <c r="H300" s="162"/>
      <c r="I300" s="162"/>
      <c r="J300" s="162"/>
    </row>
    <row r="301" spans="1:10" s="4" customFormat="1" ht="12.75">
      <c r="A301" s="131">
        <v>4</v>
      </c>
      <c r="B301" s="138" t="s">
        <v>72</v>
      </c>
      <c r="C301" s="136">
        <v>3262.08</v>
      </c>
      <c r="D301" s="136"/>
      <c r="E301" s="136"/>
      <c r="F301" s="136">
        <v>3262.08</v>
      </c>
      <c r="G301" s="136">
        <v>0</v>
      </c>
      <c r="H301" s="136">
        <v>0</v>
      </c>
      <c r="I301" s="136">
        <v>0</v>
      </c>
      <c r="J301" s="136">
        <v>0</v>
      </c>
    </row>
    <row r="302" spans="1:10" s="4" customFormat="1" ht="12.75">
      <c r="A302" s="131">
        <v>42</v>
      </c>
      <c r="B302" s="138" t="s">
        <v>72</v>
      </c>
      <c r="C302" s="136">
        <v>3262.08</v>
      </c>
      <c r="D302" s="136"/>
      <c r="E302" s="136"/>
      <c r="F302" s="136">
        <v>3262.08</v>
      </c>
      <c r="G302" s="136">
        <v>0</v>
      </c>
      <c r="H302" s="136">
        <v>0</v>
      </c>
      <c r="I302" s="136">
        <v>0</v>
      </c>
      <c r="J302" s="136">
        <v>0</v>
      </c>
    </row>
    <row r="303" spans="1:10" ht="12.75">
      <c r="A303" s="142"/>
      <c r="B303" s="133"/>
      <c r="C303" s="134"/>
      <c r="D303" s="136"/>
      <c r="E303" s="134"/>
      <c r="F303" s="134"/>
      <c r="G303" s="134"/>
      <c r="H303" s="134"/>
      <c r="I303" s="134"/>
      <c r="J303" s="134"/>
    </row>
    <row r="304" spans="1:10" ht="25.5">
      <c r="A304" s="128" t="s">
        <v>18</v>
      </c>
      <c r="B304" s="128" t="s">
        <v>19</v>
      </c>
      <c r="C304" s="128" t="s">
        <v>50</v>
      </c>
      <c r="D304" s="163"/>
      <c r="E304" s="128"/>
      <c r="F304" s="128" t="s">
        <v>53</v>
      </c>
      <c r="G304" s="128" t="s">
        <v>54</v>
      </c>
      <c r="H304" s="128" t="s">
        <v>11</v>
      </c>
      <c r="I304" s="128" t="s">
        <v>13</v>
      </c>
      <c r="J304" s="128" t="s">
        <v>20</v>
      </c>
    </row>
    <row r="305" spans="1:10" ht="12.75">
      <c r="A305" s="142"/>
      <c r="B305" s="133"/>
      <c r="C305" s="134"/>
      <c r="D305" s="134"/>
      <c r="E305" s="134"/>
      <c r="F305" s="134"/>
      <c r="G305" s="134"/>
      <c r="H305" s="134"/>
      <c r="I305" s="134"/>
      <c r="J305" s="134"/>
    </row>
    <row r="306" spans="1:10" ht="12.75">
      <c r="A306" s="142"/>
      <c r="B306" s="135" t="s">
        <v>113</v>
      </c>
      <c r="C306" s="143">
        <f>C308+C316+C346+C382+C391+C397</f>
        <v>4909033.210000001</v>
      </c>
      <c r="D306" s="143"/>
      <c r="E306" s="143"/>
      <c r="F306" s="143">
        <f>F308+F316+F346+F382+F391+F397</f>
        <v>4478202.08</v>
      </c>
      <c r="G306" s="143">
        <f>G308+G316+G346+G382+G391+G397</f>
        <v>564851.31</v>
      </c>
      <c r="H306" s="143">
        <f>H308+H316+H346+H382+H391+H397</f>
        <v>179109.04</v>
      </c>
      <c r="I306" s="143">
        <f>I308+I316+I346+I382+I391+I397</f>
        <v>0</v>
      </c>
      <c r="J306" s="143">
        <f>J308+J316+J346+J382+J391+J397</f>
        <v>0</v>
      </c>
    </row>
    <row r="307" spans="1:10" ht="12.75">
      <c r="A307" s="142"/>
      <c r="B307" s="133"/>
      <c r="C307" s="134"/>
      <c r="D307" s="134"/>
      <c r="E307" s="134"/>
      <c r="F307" s="134"/>
      <c r="G307" s="134"/>
      <c r="H307" s="134"/>
      <c r="I307" s="134"/>
      <c r="J307" s="134"/>
    </row>
    <row r="308" spans="1:10" s="4" customFormat="1" ht="12.75">
      <c r="A308" s="137">
        <v>1101</v>
      </c>
      <c r="B308" s="138" t="s">
        <v>55</v>
      </c>
      <c r="C308" s="136">
        <f aca="true" t="shared" si="69" ref="C308:J308">C309</f>
        <v>4440000</v>
      </c>
      <c r="D308" s="136"/>
      <c r="E308" s="136"/>
      <c r="F308" s="136">
        <f t="shared" si="69"/>
        <v>4440000</v>
      </c>
      <c r="G308" s="136">
        <f t="shared" si="69"/>
        <v>0</v>
      </c>
      <c r="H308" s="136">
        <f t="shared" si="69"/>
        <v>0</v>
      </c>
      <c r="I308" s="136">
        <f t="shared" si="69"/>
        <v>0</v>
      </c>
      <c r="J308" s="136">
        <f t="shared" si="69"/>
        <v>0</v>
      </c>
    </row>
    <row r="309" spans="1:10" ht="12.75">
      <c r="A309" s="137" t="s">
        <v>56</v>
      </c>
      <c r="B309" s="138" t="s">
        <v>57</v>
      </c>
      <c r="C309" s="143">
        <f aca="true" t="shared" si="70" ref="C309:J309">C311</f>
        <v>4440000</v>
      </c>
      <c r="D309" s="143"/>
      <c r="E309" s="143"/>
      <c r="F309" s="143">
        <f t="shared" si="70"/>
        <v>4440000</v>
      </c>
      <c r="G309" s="143">
        <f t="shared" si="70"/>
        <v>0</v>
      </c>
      <c r="H309" s="143">
        <f t="shared" si="70"/>
        <v>0</v>
      </c>
      <c r="I309" s="143">
        <f t="shared" si="70"/>
        <v>0</v>
      </c>
      <c r="J309" s="143">
        <f t="shared" si="70"/>
        <v>0</v>
      </c>
    </row>
    <row r="310" spans="1:10" s="75" customFormat="1" ht="12.75">
      <c r="A310" s="139" t="s">
        <v>68</v>
      </c>
      <c r="B310" s="140" t="s">
        <v>112</v>
      </c>
      <c r="C310" s="141"/>
      <c r="D310" s="141"/>
      <c r="E310" s="141"/>
      <c r="F310" s="141"/>
      <c r="G310" s="141"/>
      <c r="H310" s="141"/>
      <c r="I310" s="141"/>
      <c r="J310" s="141"/>
    </row>
    <row r="311" spans="1:10" ht="12.75">
      <c r="A311" s="131">
        <v>3</v>
      </c>
      <c r="B311" s="138" t="s">
        <v>51</v>
      </c>
      <c r="C311" s="143">
        <f>C312+C313</f>
        <v>4440000</v>
      </c>
      <c r="D311" s="143"/>
      <c r="E311" s="143"/>
      <c r="F311" s="143">
        <f>C311</f>
        <v>4440000</v>
      </c>
      <c r="G311" s="134"/>
      <c r="H311" s="134"/>
      <c r="I311" s="134"/>
      <c r="J311" s="134"/>
    </row>
    <row r="312" spans="1:10" ht="12.75">
      <c r="A312" s="131">
        <v>31</v>
      </c>
      <c r="B312" s="138" t="s">
        <v>21</v>
      </c>
      <c r="C312" s="143">
        <f>C210</f>
        <v>4440000</v>
      </c>
      <c r="D312" s="143"/>
      <c r="E312" s="143"/>
      <c r="F312" s="143">
        <f>C312</f>
        <v>4440000</v>
      </c>
      <c r="G312" s="134"/>
      <c r="H312" s="134"/>
      <c r="I312" s="134"/>
      <c r="J312" s="134"/>
    </row>
    <row r="313" spans="1:10" ht="12.75">
      <c r="A313" s="131">
        <v>32</v>
      </c>
      <c r="B313" s="138" t="s">
        <v>25</v>
      </c>
      <c r="C313" s="143">
        <f>C211</f>
        <v>0</v>
      </c>
      <c r="D313" s="143"/>
      <c r="E313" s="143"/>
      <c r="F313" s="143">
        <f>C313</f>
        <v>0</v>
      </c>
      <c r="G313" s="134"/>
      <c r="H313" s="134"/>
      <c r="I313" s="134"/>
      <c r="J313" s="134"/>
    </row>
    <row r="314" spans="1:10" ht="12.75">
      <c r="A314" s="131">
        <v>34</v>
      </c>
      <c r="B314" s="138" t="s">
        <v>29</v>
      </c>
      <c r="C314" s="143">
        <f>C212</f>
        <v>0</v>
      </c>
      <c r="D314" s="143"/>
      <c r="E314" s="143"/>
      <c r="F314" s="143">
        <f>C314</f>
        <v>0</v>
      </c>
      <c r="G314" s="134"/>
      <c r="H314" s="134"/>
      <c r="I314" s="134"/>
      <c r="J314" s="134"/>
    </row>
    <row r="315" spans="1:10" ht="12.75">
      <c r="A315" s="131"/>
      <c r="B315" s="138"/>
      <c r="C315" s="134"/>
      <c r="D315" s="134"/>
      <c r="E315" s="134"/>
      <c r="F315" s="143"/>
      <c r="G315" s="134"/>
      <c r="H315" s="134"/>
      <c r="I315" s="134"/>
      <c r="J315" s="134"/>
    </row>
    <row r="316" spans="1:10" s="80" customFormat="1" ht="25.5">
      <c r="A316" s="144">
        <v>2201</v>
      </c>
      <c r="B316" s="145" t="s">
        <v>59</v>
      </c>
      <c r="C316" s="146">
        <f aca="true" t="shared" si="71" ref="C316:J316">C317+C325+C331</f>
        <v>112315.19</v>
      </c>
      <c r="D316" s="146"/>
      <c r="E316" s="146"/>
      <c r="F316" s="146">
        <f t="shared" si="71"/>
        <v>0</v>
      </c>
      <c r="G316" s="146">
        <f t="shared" si="71"/>
        <v>323129.22</v>
      </c>
      <c r="H316" s="146">
        <f t="shared" si="71"/>
        <v>102315.19</v>
      </c>
      <c r="I316" s="146">
        <f t="shared" si="71"/>
        <v>0</v>
      </c>
      <c r="J316" s="146">
        <f t="shared" si="71"/>
        <v>0</v>
      </c>
    </row>
    <row r="317" spans="1:10" s="4" customFormat="1" ht="12.75" customHeight="1">
      <c r="A317" s="137" t="s">
        <v>60</v>
      </c>
      <c r="B317" s="138" t="s">
        <v>61</v>
      </c>
      <c r="C317" s="136">
        <f>C319</f>
        <v>10000</v>
      </c>
      <c r="D317" s="136"/>
      <c r="E317" s="136"/>
      <c r="F317" s="136">
        <f>F319</f>
        <v>0</v>
      </c>
      <c r="G317" s="136">
        <f>G319</f>
        <v>3740</v>
      </c>
      <c r="H317" s="136">
        <f>H319</f>
        <v>0</v>
      </c>
      <c r="I317" s="136">
        <f>I319</f>
        <v>0</v>
      </c>
      <c r="J317" s="136">
        <f>J319</f>
        <v>0</v>
      </c>
    </row>
    <row r="318" spans="1:10" s="75" customFormat="1" ht="25.5" customHeight="1">
      <c r="A318" s="139" t="s">
        <v>70</v>
      </c>
      <c r="B318" s="140" t="s">
        <v>71</v>
      </c>
      <c r="C318" s="141"/>
      <c r="D318" s="141"/>
      <c r="E318" s="141"/>
      <c r="F318" s="141"/>
      <c r="G318" s="141"/>
      <c r="H318" s="141"/>
      <c r="I318" s="141"/>
      <c r="J318" s="141"/>
    </row>
    <row r="319" spans="1:10" s="4" customFormat="1" ht="12.75">
      <c r="A319" s="131">
        <v>3</v>
      </c>
      <c r="B319" s="138" t="s">
        <v>51</v>
      </c>
      <c r="C319" s="136">
        <f>C320+C321</f>
        <v>10000</v>
      </c>
      <c r="D319" s="136"/>
      <c r="E319" s="136"/>
      <c r="F319" s="136">
        <f>F139</f>
        <v>0</v>
      </c>
      <c r="G319" s="136">
        <f>G139</f>
        <v>3740</v>
      </c>
      <c r="H319" s="136">
        <f>H139</f>
        <v>0</v>
      </c>
      <c r="I319" s="136">
        <f>I139</f>
        <v>0</v>
      </c>
      <c r="J319" s="136">
        <f>J139</f>
        <v>0</v>
      </c>
    </row>
    <row r="320" spans="1:10" s="4" customFormat="1" ht="12.75">
      <c r="A320" s="131">
        <v>32</v>
      </c>
      <c r="B320" s="138" t="s">
        <v>25</v>
      </c>
      <c r="C320" s="136">
        <f>C140</f>
        <v>0</v>
      </c>
      <c r="D320" s="136"/>
      <c r="E320" s="136"/>
      <c r="F320" s="136">
        <f>F321+F325+F326</f>
        <v>0</v>
      </c>
      <c r="G320" s="136">
        <f>C320</f>
        <v>0</v>
      </c>
      <c r="H320" s="136">
        <v>0</v>
      </c>
      <c r="I320" s="136">
        <f>I321+I325+I326</f>
        <v>0</v>
      </c>
      <c r="J320" s="136">
        <f>J321+J325+J326</f>
        <v>0</v>
      </c>
    </row>
    <row r="321" spans="1:10" s="4" customFormat="1" ht="12.75">
      <c r="A321" s="131">
        <v>34</v>
      </c>
      <c r="B321" s="138" t="s">
        <v>63</v>
      </c>
      <c r="C321" s="136">
        <f>C145</f>
        <v>10000</v>
      </c>
      <c r="D321" s="136"/>
      <c r="E321" s="136"/>
      <c r="F321" s="136">
        <f>F325</f>
        <v>0</v>
      </c>
      <c r="G321" s="136">
        <f>C321</f>
        <v>10000</v>
      </c>
      <c r="H321" s="136">
        <v>0</v>
      </c>
      <c r="I321" s="136">
        <f>I325</f>
        <v>0</v>
      </c>
      <c r="J321" s="136">
        <f>J325</f>
        <v>0</v>
      </c>
    </row>
    <row r="322" spans="1:10" s="4" customFormat="1" ht="12.75">
      <c r="A322" s="131"/>
      <c r="B322" s="138"/>
      <c r="C322" s="136"/>
      <c r="D322" s="136"/>
      <c r="E322" s="136"/>
      <c r="F322" s="136"/>
      <c r="G322" s="136"/>
      <c r="H322" s="136"/>
      <c r="I322" s="136"/>
      <c r="J322" s="136"/>
    </row>
    <row r="323" spans="1:10" s="4" customFormat="1" ht="12.75">
      <c r="A323" s="131"/>
      <c r="B323" s="138"/>
      <c r="C323" s="136"/>
      <c r="D323" s="136"/>
      <c r="E323" s="136"/>
      <c r="F323" s="136"/>
      <c r="G323" s="136"/>
      <c r="H323" s="136"/>
      <c r="I323" s="136"/>
      <c r="J323" s="136"/>
    </row>
    <row r="324" spans="1:10" s="4" customFormat="1" ht="12.75">
      <c r="A324" s="131"/>
      <c r="B324" s="138"/>
      <c r="C324" s="136"/>
      <c r="D324" s="136"/>
      <c r="E324" s="136"/>
      <c r="F324" s="136"/>
      <c r="G324" s="136"/>
      <c r="H324" s="136"/>
      <c r="I324" s="136"/>
      <c r="J324" s="136"/>
    </row>
    <row r="325" spans="1:10" s="4" customFormat="1" ht="12.75" customHeight="1">
      <c r="A325" s="137" t="s">
        <v>64</v>
      </c>
      <c r="B325" s="138" t="s">
        <v>65</v>
      </c>
      <c r="C325" s="136">
        <f>C327</f>
        <v>0</v>
      </c>
      <c r="D325" s="136"/>
      <c r="E325" s="136"/>
      <c r="F325" s="136">
        <f>F327</f>
        <v>0</v>
      </c>
      <c r="G325" s="136">
        <f>G327</f>
        <v>319389.22</v>
      </c>
      <c r="H325" s="136">
        <f>H327</f>
        <v>0</v>
      </c>
      <c r="I325" s="136">
        <f>I327</f>
        <v>0</v>
      </c>
      <c r="J325" s="136">
        <f>J327</f>
        <v>0</v>
      </c>
    </row>
    <row r="326" spans="1:10" s="75" customFormat="1" ht="25.5" customHeight="1">
      <c r="A326" s="139" t="s">
        <v>70</v>
      </c>
      <c r="B326" s="140" t="s">
        <v>71</v>
      </c>
      <c r="C326" s="141"/>
      <c r="D326" s="141"/>
      <c r="E326" s="141"/>
      <c r="F326" s="141"/>
      <c r="G326" s="141"/>
      <c r="H326" s="141"/>
      <c r="I326" s="141"/>
      <c r="J326" s="141"/>
    </row>
    <row r="327" spans="1:10" s="4" customFormat="1" ht="12.75">
      <c r="A327" s="131">
        <v>3</v>
      </c>
      <c r="B327" s="138" t="s">
        <v>51</v>
      </c>
      <c r="C327" s="136">
        <f>C159</f>
        <v>0</v>
      </c>
      <c r="D327" s="136"/>
      <c r="E327" s="136"/>
      <c r="F327" s="136">
        <f>F328+F334</f>
        <v>0</v>
      </c>
      <c r="G327" s="136">
        <f>G328+G334</f>
        <v>319389.22</v>
      </c>
      <c r="H327" s="136">
        <f>H328+H329</f>
        <v>0</v>
      </c>
      <c r="I327" s="136">
        <f>I328+I334</f>
        <v>0</v>
      </c>
      <c r="J327" s="136">
        <f>J328+J334</f>
        <v>0</v>
      </c>
    </row>
    <row r="328" spans="1:10" s="4" customFormat="1" ht="12.75">
      <c r="A328" s="131">
        <v>32</v>
      </c>
      <c r="B328" s="138" t="s">
        <v>25</v>
      </c>
      <c r="C328" s="136">
        <f>C160</f>
        <v>760.71</v>
      </c>
      <c r="D328" s="136"/>
      <c r="E328" s="136"/>
      <c r="F328" s="136">
        <f>F329+F331+F332</f>
        <v>0</v>
      </c>
      <c r="G328" s="136">
        <v>319389.22</v>
      </c>
      <c r="H328" s="136">
        <v>0</v>
      </c>
      <c r="I328" s="136">
        <f>I329+I331+I332</f>
        <v>0</v>
      </c>
      <c r="J328" s="136">
        <f>J329+J331+J332</f>
        <v>0</v>
      </c>
    </row>
    <row r="329" spans="1:10" ht="12.75">
      <c r="A329" s="131">
        <v>34</v>
      </c>
      <c r="B329" s="138" t="s">
        <v>63</v>
      </c>
      <c r="C329" s="143">
        <f>C165</f>
        <v>760.71</v>
      </c>
      <c r="D329" s="143"/>
      <c r="E329" s="143"/>
      <c r="F329" s="143"/>
      <c r="G329" s="134"/>
      <c r="H329" s="134"/>
      <c r="I329" s="134"/>
      <c r="J329" s="134"/>
    </row>
    <row r="330" spans="1:10" ht="12.75">
      <c r="A330" s="131"/>
      <c r="B330" s="138"/>
      <c r="C330" s="143"/>
      <c r="D330" s="143"/>
      <c r="E330" s="143"/>
      <c r="F330" s="143"/>
      <c r="G330" s="134"/>
      <c r="H330" s="134"/>
      <c r="I330" s="134"/>
      <c r="J330" s="134"/>
    </row>
    <row r="331" spans="1:10" s="4" customFormat="1" ht="12.75" customHeight="1">
      <c r="A331" s="137" t="s">
        <v>66</v>
      </c>
      <c r="B331" s="138" t="s">
        <v>67</v>
      </c>
      <c r="C331" s="136">
        <f>C333+C336+C340+C343</f>
        <v>102315.19</v>
      </c>
      <c r="D331" s="136"/>
      <c r="E331" s="136"/>
      <c r="F331" s="136">
        <f>F333+F336+F340+F343</f>
        <v>0</v>
      </c>
      <c r="G331" s="136">
        <f>G333+G336+G340+G343</f>
        <v>0</v>
      </c>
      <c r="H331" s="136">
        <f>H333+H336+H340+H343</f>
        <v>102315.19</v>
      </c>
      <c r="I331" s="136">
        <f>I333+I336+I340+I343</f>
        <v>0</v>
      </c>
      <c r="J331" s="136">
        <f>J333+J336+J340+J343</f>
        <v>0</v>
      </c>
    </row>
    <row r="332" spans="1:10" s="75" customFormat="1" ht="12.75" customHeight="1">
      <c r="A332" s="139" t="s">
        <v>68</v>
      </c>
      <c r="B332" s="140" t="s">
        <v>69</v>
      </c>
      <c r="C332" s="141"/>
      <c r="D332" s="141"/>
      <c r="E332" s="141"/>
      <c r="F332" s="141"/>
      <c r="G332" s="141"/>
      <c r="H332" s="141"/>
      <c r="I332" s="141"/>
      <c r="J332" s="141"/>
    </row>
    <row r="333" spans="1:10" s="4" customFormat="1" ht="12.75">
      <c r="A333" s="131">
        <v>3</v>
      </c>
      <c r="B333" s="138" t="s">
        <v>51</v>
      </c>
      <c r="C333" s="136">
        <f>C334+C335</f>
        <v>23200</v>
      </c>
      <c r="D333" s="136"/>
      <c r="E333" s="136"/>
      <c r="F333" s="136"/>
      <c r="G333" s="136"/>
      <c r="H333" s="136">
        <f>C333</f>
        <v>23200</v>
      </c>
      <c r="I333" s="136"/>
      <c r="J333" s="136"/>
    </row>
    <row r="334" spans="1:10" s="4" customFormat="1" ht="12.75">
      <c r="A334" s="131">
        <v>32</v>
      </c>
      <c r="B334" s="138" t="s">
        <v>25</v>
      </c>
      <c r="C334" s="136">
        <v>23200</v>
      </c>
      <c r="D334" s="136"/>
      <c r="E334" s="136"/>
      <c r="F334" s="136"/>
      <c r="G334" s="136"/>
      <c r="H334" s="136">
        <f>C334</f>
        <v>23200</v>
      </c>
      <c r="I334" s="136"/>
      <c r="J334" s="136"/>
    </row>
    <row r="335" spans="1:10" s="4" customFormat="1" ht="12.75">
      <c r="A335" s="131">
        <v>34</v>
      </c>
      <c r="B335" s="138" t="s">
        <v>63</v>
      </c>
      <c r="C335" s="136">
        <v>0</v>
      </c>
      <c r="D335" s="136"/>
      <c r="E335" s="136"/>
      <c r="F335" s="136"/>
      <c r="G335" s="136"/>
      <c r="H335" s="136">
        <f>C335</f>
        <v>0</v>
      </c>
      <c r="I335" s="136"/>
      <c r="J335" s="136"/>
    </row>
    <row r="336" spans="1:10" s="4" customFormat="1" ht="12.75">
      <c r="A336" s="131">
        <v>4</v>
      </c>
      <c r="B336" s="138" t="s">
        <v>72</v>
      </c>
      <c r="C336" s="136">
        <f>C337</f>
        <v>2000</v>
      </c>
      <c r="D336" s="136"/>
      <c r="E336" s="136"/>
      <c r="F336" s="136"/>
      <c r="G336" s="136"/>
      <c r="H336" s="136">
        <f>C336</f>
        <v>2000</v>
      </c>
      <c r="I336" s="136"/>
      <c r="J336" s="136"/>
    </row>
    <row r="337" spans="1:10" s="4" customFormat="1" ht="12.75">
      <c r="A337" s="131">
        <v>42</v>
      </c>
      <c r="B337" s="138" t="s">
        <v>72</v>
      </c>
      <c r="C337" s="136">
        <v>2000</v>
      </c>
      <c r="D337" s="136"/>
      <c r="E337" s="136"/>
      <c r="F337" s="136"/>
      <c r="G337" s="136"/>
      <c r="H337" s="136">
        <f>C337</f>
        <v>2000</v>
      </c>
      <c r="I337" s="136"/>
      <c r="J337" s="136"/>
    </row>
    <row r="338" spans="1:10" s="4" customFormat="1" ht="12.75">
      <c r="A338" s="131"/>
      <c r="B338" s="138"/>
      <c r="C338" s="136"/>
      <c r="D338" s="136"/>
      <c r="E338" s="136"/>
      <c r="F338" s="136"/>
      <c r="G338" s="136"/>
      <c r="H338" s="136"/>
      <c r="I338" s="136"/>
      <c r="J338" s="136"/>
    </row>
    <row r="339" spans="1:10" s="75" customFormat="1" ht="12.75">
      <c r="A339" s="154" t="s">
        <v>114</v>
      </c>
      <c r="B339" s="140" t="s">
        <v>115</v>
      </c>
      <c r="C339" s="161"/>
      <c r="D339" s="161"/>
      <c r="E339" s="161"/>
      <c r="F339" s="141"/>
      <c r="G339" s="161"/>
      <c r="H339" s="136">
        <f aca="true" t="shared" si="72" ref="H339:H344">C339</f>
        <v>0</v>
      </c>
      <c r="I339" s="161"/>
      <c r="J339" s="161"/>
    </row>
    <row r="340" spans="1:10" s="4" customFormat="1" ht="12.75">
      <c r="A340" s="131">
        <v>3</v>
      </c>
      <c r="B340" s="138" t="s">
        <v>51</v>
      </c>
      <c r="C340" s="136">
        <f>C341+C342</f>
        <v>33612.69</v>
      </c>
      <c r="D340" s="136"/>
      <c r="E340" s="136"/>
      <c r="F340" s="136"/>
      <c r="G340" s="136"/>
      <c r="H340" s="136">
        <f t="shared" si="72"/>
        <v>33612.69</v>
      </c>
      <c r="I340" s="136"/>
      <c r="J340" s="136"/>
    </row>
    <row r="341" spans="1:10" s="4" customFormat="1" ht="12.75">
      <c r="A341" s="131">
        <v>32</v>
      </c>
      <c r="B341" s="138" t="s">
        <v>25</v>
      </c>
      <c r="C341" s="136">
        <v>33612.69</v>
      </c>
      <c r="D341" s="136"/>
      <c r="E341" s="136"/>
      <c r="F341" s="136"/>
      <c r="G341" s="136"/>
      <c r="H341" s="136">
        <f t="shared" si="72"/>
        <v>33612.69</v>
      </c>
      <c r="I341" s="136"/>
      <c r="J341" s="136"/>
    </row>
    <row r="342" spans="1:10" s="4" customFormat="1" ht="12.75">
      <c r="A342" s="131">
        <v>34</v>
      </c>
      <c r="B342" s="138" t="s">
        <v>63</v>
      </c>
      <c r="C342" s="136">
        <v>0</v>
      </c>
      <c r="D342" s="136"/>
      <c r="E342" s="136"/>
      <c r="F342" s="136"/>
      <c r="G342" s="136"/>
      <c r="H342" s="136">
        <f t="shared" si="72"/>
        <v>0</v>
      </c>
      <c r="I342" s="136"/>
      <c r="J342" s="136"/>
    </row>
    <row r="343" spans="1:10" s="4" customFormat="1" ht="12.75">
      <c r="A343" s="131">
        <v>4</v>
      </c>
      <c r="B343" s="138" t="s">
        <v>72</v>
      </c>
      <c r="C343" s="136">
        <v>43502.5</v>
      </c>
      <c r="D343" s="136"/>
      <c r="E343" s="136"/>
      <c r="F343" s="136"/>
      <c r="G343" s="136"/>
      <c r="H343" s="136">
        <f t="shared" si="72"/>
        <v>43502.5</v>
      </c>
      <c r="I343" s="136"/>
      <c r="J343" s="136"/>
    </row>
    <row r="344" spans="1:10" s="4" customFormat="1" ht="12.75">
      <c r="A344" s="131">
        <v>42</v>
      </c>
      <c r="B344" s="138" t="s">
        <v>72</v>
      </c>
      <c r="C344" s="136">
        <v>43502.5</v>
      </c>
      <c r="D344" s="136"/>
      <c r="E344" s="136"/>
      <c r="F344" s="136"/>
      <c r="G344" s="136"/>
      <c r="H344" s="136">
        <f t="shared" si="72"/>
        <v>43502.5</v>
      </c>
      <c r="I344" s="136"/>
      <c r="J344" s="136"/>
    </row>
    <row r="345" spans="1:10" s="4" customFormat="1" ht="12.75">
      <c r="A345" s="131"/>
      <c r="B345" s="138"/>
      <c r="C345" s="136"/>
      <c r="D345" s="136"/>
      <c r="E345" s="136"/>
      <c r="F345" s="136"/>
      <c r="G345" s="136"/>
      <c r="H345" s="136"/>
      <c r="I345" s="136"/>
      <c r="J345" s="136"/>
    </row>
    <row r="346" spans="1:10" ht="12.75">
      <c r="A346" s="131">
        <v>2301</v>
      </c>
      <c r="B346" s="138" t="s">
        <v>116</v>
      </c>
      <c r="C346" s="143">
        <f aca="true" t="shared" si="73" ref="C346:J346">C347+C352+C357+C362+C367+C372+C377</f>
        <v>111455.94</v>
      </c>
      <c r="D346" s="143"/>
      <c r="E346" s="143"/>
      <c r="F346" s="143">
        <f t="shared" si="73"/>
        <v>4940</v>
      </c>
      <c r="G346" s="143">
        <f t="shared" si="73"/>
        <v>29722.09</v>
      </c>
      <c r="H346" s="143">
        <f t="shared" si="73"/>
        <v>76793.85</v>
      </c>
      <c r="I346" s="143">
        <f t="shared" si="73"/>
        <v>0</v>
      </c>
      <c r="J346" s="143">
        <f t="shared" si="73"/>
        <v>0</v>
      </c>
    </row>
    <row r="347" spans="1:10" s="79" customFormat="1" ht="12.75">
      <c r="A347" s="150" t="s">
        <v>77</v>
      </c>
      <c r="B347" s="151" t="s">
        <v>78</v>
      </c>
      <c r="C347" s="136">
        <f>C349</f>
        <v>5215</v>
      </c>
      <c r="D347" s="136"/>
      <c r="E347" s="136"/>
      <c r="F347" s="136">
        <f>F349</f>
        <v>0</v>
      </c>
      <c r="G347" s="136">
        <f>G349</f>
        <v>5215</v>
      </c>
      <c r="H347" s="136">
        <f>H349</f>
        <v>0</v>
      </c>
      <c r="I347" s="136">
        <f>I349</f>
        <v>0</v>
      </c>
      <c r="J347" s="136">
        <f>J349</f>
        <v>0</v>
      </c>
    </row>
    <row r="348" spans="1:10" s="78" customFormat="1" ht="12.75">
      <c r="A348" s="152" t="s">
        <v>68</v>
      </c>
      <c r="B348" s="149" t="s">
        <v>79</v>
      </c>
      <c r="C348" s="141"/>
      <c r="D348" s="141"/>
      <c r="E348" s="141"/>
      <c r="F348" s="141"/>
      <c r="G348" s="141"/>
      <c r="H348" s="141"/>
      <c r="I348" s="141"/>
      <c r="J348" s="141"/>
    </row>
    <row r="349" spans="1:10" s="79" customFormat="1" ht="12.75">
      <c r="A349" s="150">
        <v>3</v>
      </c>
      <c r="B349" s="151" t="s">
        <v>25</v>
      </c>
      <c r="C349" s="136">
        <v>5215</v>
      </c>
      <c r="D349" s="136"/>
      <c r="E349" s="136"/>
      <c r="F349" s="136">
        <v>0</v>
      </c>
      <c r="G349" s="136">
        <f>G350</f>
        <v>5215</v>
      </c>
      <c r="H349" s="136">
        <f>H350</f>
        <v>0</v>
      </c>
      <c r="I349" s="136">
        <f>I350</f>
        <v>0</v>
      </c>
      <c r="J349" s="136">
        <f>J350</f>
        <v>0</v>
      </c>
    </row>
    <row r="350" spans="1:10" ht="12.75">
      <c r="A350" s="131">
        <v>32</v>
      </c>
      <c r="B350" s="138" t="s">
        <v>25</v>
      </c>
      <c r="C350" s="136">
        <v>5215</v>
      </c>
      <c r="D350" s="136"/>
      <c r="E350" s="136"/>
      <c r="F350" s="136">
        <v>0</v>
      </c>
      <c r="G350" s="136">
        <v>5215</v>
      </c>
      <c r="H350" s="136">
        <v>0</v>
      </c>
      <c r="I350" s="136">
        <f>I352+I353</f>
        <v>0</v>
      </c>
      <c r="J350" s="136">
        <f>J352+J353</f>
        <v>0</v>
      </c>
    </row>
    <row r="351" spans="1:10" ht="12.75">
      <c r="A351" s="131"/>
      <c r="B351" s="138"/>
      <c r="C351" s="136"/>
      <c r="D351" s="136"/>
      <c r="E351" s="136"/>
      <c r="F351" s="136"/>
      <c r="G351" s="136"/>
      <c r="H351" s="136"/>
      <c r="I351" s="136"/>
      <c r="J351" s="136"/>
    </row>
    <row r="352" spans="1:10" s="79" customFormat="1" ht="12.75">
      <c r="A352" s="150" t="s">
        <v>80</v>
      </c>
      <c r="B352" s="151" t="s">
        <v>81</v>
      </c>
      <c r="C352" s="136">
        <f>C354</f>
        <v>14507.09</v>
      </c>
      <c r="D352" s="136"/>
      <c r="E352" s="136"/>
      <c r="F352" s="136">
        <f>F354</f>
        <v>0</v>
      </c>
      <c r="G352" s="136">
        <f>G354</f>
        <v>14507.09</v>
      </c>
      <c r="H352" s="136">
        <f>H354</f>
        <v>0</v>
      </c>
      <c r="I352" s="136">
        <f>I354</f>
        <v>0</v>
      </c>
      <c r="J352" s="136">
        <f>J354</f>
        <v>0</v>
      </c>
    </row>
    <row r="353" spans="1:10" s="78" customFormat="1" ht="12.75">
      <c r="A353" s="152" t="s">
        <v>68</v>
      </c>
      <c r="B353" s="149" t="s">
        <v>82</v>
      </c>
      <c r="C353" s="141"/>
      <c r="D353" s="141"/>
      <c r="E353" s="141"/>
      <c r="F353" s="141"/>
      <c r="G353" s="141"/>
      <c r="H353" s="141"/>
      <c r="I353" s="141"/>
      <c r="J353" s="141"/>
    </row>
    <row r="354" spans="1:10" s="79" customFormat="1" ht="12.75">
      <c r="A354" s="150">
        <v>3</v>
      </c>
      <c r="B354" s="151" t="s">
        <v>25</v>
      </c>
      <c r="C354" s="136">
        <v>14507.09</v>
      </c>
      <c r="D354" s="136"/>
      <c r="E354" s="136"/>
      <c r="F354" s="136">
        <f>F355</f>
        <v>0</v>
      </c>
      <c r="G354" s="136">
        <v>14507.09</v>
      </c>
      <c r="H354" s="136">
        <f>H355</f>
        <v>0</v>
      </c>
      <c r="I354" s="136">
        <f>I355</f>
        <v>0</v>
      </c>
      <c r="J354" s="136">
        <f>J355</f>
        <v>0</v>
      </c>
    </row>
    <row r="355" spans="1:10" ht="12.75">
      <c r="A355" s="131">
        <v>32</v>
      </c>
      <c r="B355" s="138" t="s">
        <v>25</v>
      </c>
      <c r="C355" s="136">
        <v>14507.09</v>
      </c>
      <c r="D355" s="136"/>
      <c r="E355" s="136"/>
      <c r="F355" s="136">
        <v>0</v>
      </c>
      <c r="G355" s="136">
        <v>14507.09</v>
      </c>
      <c r="H355" s="136">
        <v>0</v>
      </c>
      <c r="I355" s="136">
        <f>I357+I358</f>
        <v>0</v>
      </c>
      <c r="J355" s="136">
        <f>J357+J358</f>
        <v>0</v>
      </c>
    </row>
    <row r="356" spans="1:10" ht="12.75">
      <c r="A356" s="131"/>
      <c r="B356" s="138"/>
      <c r="C356" s="136"/>
      <c r="D356" s="136"/>
      <c r="E356" s="136"/>
      <c r="F356" s="136"/>
      <c r="G356" s="136"/>
      <c r="H356" s="136"/>
      <c r="I356" s="136"/>
      <c r="J356" s="136"/>
    </row>
    <row r="357" spans="1:10" s="79" customFormat="1" ht="12.75">
      <c r="A357" s="150" t="s">
        <v>83</v>
      </c>
      <c r="B357" s="151" t="s">
        <v>84</v>
      </c>
      <c r="C357" s="136">
        <f>C359</f>
        <v>60673.85</v>
      </c>
      <c r="D357" s="136"/>
      <c r="E357" s="136"/>
      <c r="F357" s="136">
        <f>F359</f>
        <v>0</v>
      </c>
      <c r="G357" s="136">
        <f>G359</f>
        <v>0</v>
      </c>
      <c r="H357" s="136">
        <f>H359</f>
        <v>60673.85</v>
      </c>
      <c r="I357" s="136">
        <f>I359</f>
        <v>0</v>
      </c>
      <c r="J357" s="136">
        <f>J359</f>
        <v>0</v>
      </c>
    </row>
    <row r="358" spans="1:10" s="78" customFormat="1" ht="12.75">
      <c r="A358" s="152" t="s">
        <v>68</v>
      </c>
      <c r="B358" s="149" t="s">
        <v>85</v>
      </c>
      <c r="C358" s="141"/>
      <c r="D358" s="141"/>
      <c r="E358" s="141"/>
      <c r="F358" s="141"/>
      <c r="G358" s="141"/>
      <c r="H358" s="141"/>
      <c r="I358" s="141"/>
      <c r="J358" s="141"/>
    </row>
    <row r="359" spans="1:10" s="79" customFormat="1" ht="12.75">
      <c r="A359" s="150">
        <v>3</v>
      </c>
      <c r="B359" s="151" t="s">
        <v>25</v>
      </c>
      <c r="C359" s="136">
        <v>60673.85</v>
      </c>
      <c r="D359" s="136"/>
      <c r="E359" s="136"/>
      <c r="F359" s="136">
        <f>F360</f>
        <v>0</v>
      </c>
      <c r="G359" s="136">
        <f>G360</f>
        <v>0</v>
      </c>
      <c r="H359" s="136">
        <v>60673.85</v>
      </c>
      <c r="I359" s="136">
        <f>I360</f>
        <v>0</v>
      </c>
      <c r="J359" s="136">
        <f>J360</f>
        <v>0</v>
      </c>
    </row>
    <row r="360" spans="1:10" ht="12.75">
      <c r="A360" s="131">
        <v>31</v>
      </c>
      <c r="B360" s="138" t="s">
        <v>21</v>
      </c>
      <c r="C360" s="136">
        <v>60673.85</v>
      </c>
      <c r="D360" s="136"/>
      <c r="E360" s="136"/>
      <c r="F360" s="136">
        <v>0</v>
      </c>
      <c r="G360" s="136">
        <v>0</v>
      </c>
      <c r="H360" s="136">
        <v>60673.85</v>
      </c>
      <c r="I360" s="136">
        <f>I362+I363</f>
        <v>0</v>
      </c>
      <c r="J360" s="136">
        <f>J362+J363</f>
        <v>0</v>
      </c>
    </row>
    <row r="361" spans="1:10" ht="12.75">
      <c r="A361" s="131"/>
      <c r="B361" s="138"/>
      <c r="C361" s="136"/>
      <c r="D361" s="136"/>
      <c r="E361" s="136"/>
      <c r="F361" s="136"/>
      <c r="G361" s="136"/>
      <c r="H361" s="136"/>
      <c r="I361" s="136"/>
      <c r="J361" s="136"/>
    </row>
    <row r="362" spans="1:10" s="4" customFormat="1" ht="12.75">
      <c r="A362" s="131" t="s">
        <v>87</v>
      </c>
      <c r="B362" s="138" t="s">
        <v>88</v>
      </c>
      <c r="C362" s="136">
        <f>C364</f>
        <v>4940</v>
      </c>
      <c r="D362" s="136"/>
      <c r="E362" s="136"/>
      <c r="F362" s="136">
        <f>F364</f>
        <v>4940</v>
      </c>
      <c r="G362" s="136">
        <f>G364</f>
        <v>0</v>
      </c>
      <c r="H362" s="136">
        <f>H364</f>
        <v>0</v>
      </c>
      <c r="I362" s="136">
        <f>I364</f>
        <v>0</v>
      </c>
      <c r="J362" s="136">
        <f>J364</f>
        <v>0</v>
      </c>
    </row>
    <row r="363" spans="1:10" s="75" customFormat="1" ht="12.75" customHeight="1">
      <c r="A363" s="139" t="s">
        <v>68</v>
      </c>
      <c r="B363" s="140" t="s">
        <v>89</v>
      </c>
      <c r="C363" s="141"/>
      <c r="D363" s="141"/>
      <c r="E363" s="141"/>
      <c r="F363" s="141"/>
      <c r="G363" s="141"/>
      <c r="H363" s="141"/>
      <c r="I363" s="141"/>
      <c r="J363" s="141"/>
    </row>
    <row r="364" spans="1:10" s="4" customFormat="1" ht="12.75">
      <c r="A364" s="131">
        <v>3</v>
      </c>
      <c r="B364" s="138" t="s">
        <v>51</v>
      </c>
      <c r="C364" s="136">
        <v>4940</v>
      </c>
      <c r="D364" s="136"/>
      <c r="E364" s="136"/>
      <c r="F364" s="136">
        <v>4940</v>
      </c>
      <c r="G364" s="136">
        <v>0</v>
      </c>
      <c r="H364" s="136">
        <v>0</v>
      </c>
      <c r="I364" s="136">
        <f>I365</f>
        <v>0</v>
      </c>
      <c r="J364" s="136">
        <f>J365</f>
        <v>0</v>
      </c>
    </row>
    <row r="365" spans="1:10" s="4" customFormat="1" ht="12.75">
      <c r="A365" s="131">
        <v>32</v>
      </c>
      <c r="B365" s="138" t="s">
        <v>25</v>
      </c>
      <c r="C365" s="136">
        <v>4940</v>
      </c>
      <c r="D365" s="136"/>
      <c r="E365" s="136"/>
      <c r="F365" s="136">
        <v>4940</v>
      </c>
      <c r="G365" s="136">
        <v>0</v>
      </c>
      <c r="H365" s="136">
        <v>0</v>
      </c>
      <c r="I365" s="136">
        <f>I367+I368+I369</f>
        <v>0</v>
      </c>
      <c r="J365" s="136">
        <f>J367+J368+J369</f>
        <v>0</v>
      </c>
    </row>
    <row r="366" spans="1:10" s="4" customFormat="1" ht="12.75">
      <c r="A366" s="131"/>
      <c r="B366" s="138"/>
      <c r="C366" s="136"/>
      <c r="D366" s="136"/>
      <c r="E366" s="136"/>
      <c r="F366" s="136"/>
      <c r="G366" s="136"/>
      <c r="H366" s="136"/>
      <c r="I366" s="136"/>
      <c r="J366" s="136"/>
    </row>
    <row r="367" spans="1:10" s="4" customFormat="1" ht="12.75">
      <c r="A367" s="131" t="s">
        <v>90</v>
      </c>
      <c r="B367" s="138" t="s">
        <v>91</v>
      </c>
      <c r="C367" s="136">
        <f>C369</f>
        <v>9620</v>
      </c>
      <c r="D367" s="136"/>
      <c r="E367" s="136"/>
      <c r="F367" s="136">
        <f>F369</f>
        <v>0</v>
      </c>
      <c r="G367" s="136">
        <f>G369</f>
        <v>0</v>
      </c>
      <c r="H367" s="136">
        <f>H369</f>
        <v>9620</v>
      </c>
      <c r="I367" s="136">
        <f>I369</f>
        <v>0</v>
      </c>
      <c r="J367" s="136">
        <f>J369</f>
        <v>0</v>
      </c>
    </row>
    <row r="368" spans="1:10" s="75" customFormat="1" ht="12.75" customHeight="1">
      <c r="A368" s="139" t="s">
        <v>68</v>
      </c>
      <c r="B368" s="140" t="s">
        <v>92</v>
      </c>
      <c r="C368" s="141"/>
      <c r="D368" s="141"/>
      <c r="E368" s="141"/>
      <c r="F368" s="141"/>
      <c r="G368" s="141"/>
      <c r="H368" s="141"/>
      <c r="I368" s="141"/>
      <c r="J368" s="141"/>
    </row>
    <row r="369" spans="1:10" s="4" customFormat="1" ht="12.75">
      <c r="A369" s="131">
        <v>3</v>
      </c>
      <c r="B369" s="138" t="s">
        <v>51</v>
      </c>
      <c r="C369" s="136">
        <v>9620</v>
      </c>
      <c r="D369" s="136"/>
      <c r="E369" s="136"/>
      <c r="F369" s="136">
        <f>F370</f>
        <v>0</v>
      </c>
      <c r="G369" s="136">
        <f>G370</f>
        <v>0</v>
      </c>
      <c r="H369" s="136">
        <f>H370</f>
        <v>9620</v>
      </c>
      <c r="I369" s="136">
        <f>I370</f>
        <v>0</v>
      </c>
      <c r="J369" s="136">
        <f>J370</f>
        <v>0</v>
      </c>
    </row>
    <row r="370" spans="1:10" s="4" customFormat="1" ht="12.75">
      <c r="A370" s="131">
        <v>32</v>
      </c>
      <c r="B370" s="138" t="s">
        <v>25</v>
      </c>
      <c r="C370" s="136">
        <v>9620</v>
      </c>
      <c r="D370" s="136"/>
      <c r="E370" s="136"/>
      <c r="F370" s="136">
        <v>0</v>
      </c>
      <c r="G370" s="136">
        <v>0</v>
      </c>
      <c r="H370" s="136">
        <v>9620</v>
      </c>
      <c r="I370" s="136">
        <v>0</v>
      </c>
      <c r="J370" s="136">
        <v>0</v>
      </c>
    </row>
    <row r="371" spans="1:10" s="4" customFormat="1" ht="12.75">
      <c r="A371" s="131"/>
      <c r="B371" s="138"/>
      <c r="C371" s="136"/>
      <c r="D371" s="136"/>
      <c r="E371" s="136"/>
      <c r="F371" s="136"/>
      <c r="G371" s="136"/>
      <c r="H371" s="136"/>
      <c r="I371" s="136"/>
      <c r="J371" s="136"/>
    </row>
    <row r="372" spans="1:10" s="4" customFormat="1" ht="12.75">
      <c r="A372" s="131" t="s">
        <v>94</v>
      </c>
      <c r="B372" s="138" t="s">
        <v>95</v>
      </c>
      <c r="C372" s="136">
        <f>C374</f>
        <v>10000</v>
      </c>
      <c r="D372" s="136"/>
      <c r="E372" s="136"/>
      <c r="F372" s="136">
        <f>F374</f>
        <v>0</v>
      </c>
      <c r="G372" s="136">
        <f>G374</f>
        <v>10000</v>
      </c>
      <c r="H372" s="136">
        <f>H374</f>
        <v>0</v>
      </c>
      <c r="I372" s="136">
        <f>I374</f>
        <v>0</v>
      </c>
      <c r="J372" s="136">
        <f>J374</f>
        <v>0</v>
      </c>
    </row>
    <row r="373" spans="1:10" s="75" customFormat="1" ht="12.75" customHeight="1">
      <c r="A373" s="139" t="s">
        <v>68</v>
      </c>
      <c r="B373" s="140" t="s">
        <v>93</v>
      </c>
      <c r="C373" s="141"/>
      <c r="D373" s="141"/>
      <c r="E373" s="141"/>
      <c r="F373" s="141"/>
      <c r="G373" s="141"/>
      <c r="H373" s="141"/>
      <c r="I373" s="141"/>
      <c r="J373" s="141"/>
    </row>
    <row r="374" spans="1:10" s="4" customFormat="1" ht="12.75">
      <c r="A374" s="131">
        <v>3</v>
      </c>
      <c r="B374" s="138" t="s">
        <v>51</v>
      </c>
      <c r="C374" s="136">
        <v>10000</v>
      </c>
      <c r="D374" s="136"/>
      <c r="E374" s="136"/>
      <c r="F374" s="136">
        <v>0</v>
      </c>
      <c r="G374" s="136">
        <f>G375</f>
        <v>10000</v>
      </c>
      <c r="H374" s="136">
        <f>H375</f>
        <v>0</v>
      </c>
      <c r="I374" s="136">
        <f>I375</f>
        <v>0</v>
      </c>
      <c r="J374" s="136">
        <f>J375</f>
        <v>0</v>
      </c>
    </row>
    <row r="375" spans="1:10" s="4" customFormat="1" ht="12.75">
      <c r="A375" s="131">
        <v>32</v>
      </c>
      <c r="B375" s="138" t="s">
        <v>25</v>
      </c>
      <c r="C375" s="136">
        <v>10000</v>
      </c>
      <c r="D375" s="136"/>
      <c r="E375" s="136"/>
      <c r="F375" s="136">
        <v>0</v>
      </c>
      <c r="G375" s="136">
        <v>10000</v>
      </c>
      <c r="H375" s="136">
        <v>0</v>
      </c>
      <c r="I375" s="136">
        <v>0</v>
      </c>
      <c r="J375" s="136">
        <v>0</v>
      </c>
    </row>
    <row r="376" spans="1:10" s="4" customFormat="1" ht="12.75">
      <c r="A376" s="131"/>
      <c r="B376" s="138"/>
      <c r="C376" s="136"/>
      <c r="D376" s="136"/>
      <c r="E376" s="136"/>
      <c r="F376" s="136"/>
      <c r="G376" s="136"/>
      <c r="H376" s="136"/>
      <c r="I376" s="136"/>
      <c r="J376" s="136"/>
    </row>
    <row r="377" spans="1:10" s="79" customFormat="1" ht="12.75">
      <c r="A377" s="150" t="s">
        <v>96</v>
      </c>
      <c r="B377" s="151" t="s">
        <v>97</v>
      </c>
      <c r="C377" s="136">
        <f>C379</f>
        <v>6500</v>
      </c>
      <c r="D377" s="136"/>
      <c r="E377" s="136"/>
      <c r="F377" s="136">
        <f>F379</f>
        <v>0</v>
      </c>
      <c r="G377" s="136">
        <f>G379</f>
        <v>0</v>
      </c>
      <c r="H377" s="136">
        <f>H379</f>
        <v>6500</v>
      </c>
      <c r="I377" s="136">
        <f>I379</f>
        <v>0</v>
      </c>
      <c r="J377" s="136">
        <f>J379</f>
        <v>0</v>
      </c>
    </row>
    <row r="378" spans="1:10" s="78" customFormat="1" ht="12.75">
      <c r="A378" s="152" t="s">
        <v>68</v>
      </c>
      <c r="B378" s="149" t="s">
        <v>98</v>
      </c>
      <c r="C378" s="141"/>
      <c r="D378" s="141"/>
      <c r="E378" s="141"/>
      <c r="F378" s="141"/>
      <c r="G378" s="141"/>
      <c r="H378" s="141"/>
      <c r="I378" s="141"/>
      <c r="J378" s="141"/>
    </row>
    <row r="379" spans="1:10" s="79" customFormat="1" ht="12.75">
      <c r="A379" s="150">
        <v>3</v>
      </c>
      <c r="B379" s="151" t="s">
        <v>25</v>
      </c>
      <c r="C379" s="136">
        <v>6500</v>
      </c>
      <c r="D379" s="136"/>
      <c r="E379" s="136"/>
      <c r="F379" s="136">
        <f>F380</f>
        <v>0</v>
      </c>
      <c r="G379" s="136">
        <f>G380</f>
        <v>0</v>
      </c>
      <c r="H379" s="136">
        <v>6500</v>
      </c>
      <c r="I379" s="136">
        <f>I380</f>
        <v>0</v>
      </c>
      <c r="J379" s="136">
        <f>J380</f>
        <v>0</v>
      </c>
    </row>
    <row r="380" spans="1:10" ht="12.75">
      <c r="A380" s="131">
        <v>32</v>
      </c>
      <c r="B380" s="138" t="s">
        <v>25</v>
      </c>
      <c r="C380" s="136">
        <v>6500</v>
      </c>
      <c r="D380" s="136"/>
      <c r="E380" s="136"/>
      <c r="F380" s="136">
        <v>0</v>
      </c>
      <c r="G380" s="136">
        <v>0</v>
      </c>
      <c r="H380" s="136">
        <v>6500</v>
      </c>
      <c r="I380" s="136">
        <v>0</v>
      </c>
      <c r="J380" s="136">
        <v>0</v>
      </c>
    </row>
    <row r="381" spans="1:10" ht="12.75">
      <c r="A381" s="131"/>
      <c r="B381" s="138"/>
      <c r="C381" s="136"/>
      <c r="D381" s="136"/>
      <c r="E381" s="136"/>
      <c r="F381" s="136"/>
      <c r="G381" s="136"/>
      <c r="H381" s="136"/>
      <c r="I381" s="136"/>
      <c r="J381" s="136"/>
    </row>
    <row r="382" spans="1:10" ht="25.5">
      <c r="A382" s="131">
        <v>2302</v>
      </c>
      <c r="B382" s="138" t="s">
        <v>76</v>
      </c>
      <c r="C382" s="136">
        <f aca="true" t="shared" si="74" ref="C382:J382">C383</f>
        <v>30000</v>
      </c>
      <c r="D382" s="136"/>
      <c r="E382" s="136"/>
      <c r="F382" s="136">
        <f t="shared" si="74"/>
        <v>30000</v>
      </c>
      <c r="G382" s="136">
        <f t="shared" si="74"/>
        <v>0</v>
      </c>
      <c r="H382" s="136">
        <f t="shared" si="74"/>
        <v>0</v>
      </c>
      <c r="I382" s="136">
        <f t="shared" si="74"/>
        <v>0</v>
      </c>
      <c r="J382" s="136">
        <f t="shared" si="74"/>
        <v>0</v>
      </c>
    </row>
    <row r="383" spans="1:10" s="4" customFormat="1" ht="12.75">
      <c r="A383" s="131" t="s">
        <v>99</v>
      </c>
      <c r="B383" s="138" t="s">
        <v>100</v>
      </c>
      <c r="C383" s="136">
        <f>C385+C387</f>
        <v>30000</v>
      </c>
      <c r="D383" s="136"/>
      <c r="E383" s="136"/>
      <c r="F383" s="136">
        <f>F385+F387</f>
        <v>30000</v>
      </c>
      <c r="G383" s="136">
        <f>G385+G387</f>
        <v>0</v>
      </c>
      <c r="H383" s="136">
        <f>H385+H387</f>
        <v>0</v>
      </c>
      <c r="I383" s="136">
        <f>I385+I387</f>
        <v>0</v>
      </c>
      <c r="J383" s="136">
        <f>J385+J387</f>
        <v>0</v>
      </c>
    </row>
    <row r="384" spans="1:10" s="75" customFormat="1" ht="12.75" customHeight="1">
      <c r="A384" s="139" t="s">
        <v>68</v>
      </c>
      <c r="B384" s="140" t="s">
        <v>101</v>
      </c>
      <c r="C384" s="141"/>
      <c r="D384" s="141"/>
      <c r="E384" s="141"/>
      <c r="F384" s="141"/>
      <c r="G384" s="141"/>
      <c r="H384" s="141"/>
      <c r="I384" s="141"/>
      <c r="J384" s="141"/>
    </row>
    <row r="385" spans="1:10" s="4" customFormat="1" ht="12.75">
      <c r="A385" s="131">
        <v>3</v>
      </c>
      <c r="B385" s="138" t="s">
        <v>51</v>
      </c>
      <c r="C385" s="136">
        <f>C386</f>
        <v>1905.75</v>
      </c>
      <c r="D385" s="136"/>
      <c r="E385" s="136"/>
      <c r="F385" s="136">
        <v>1905.75</v>
      </c>
      <c r="G385" s="136">
        <v>0</v>
      </c>
      <c r="H385" s="136">
        <f>H386+H392</f>
        <v>0</v>
      </c>
      <c r="I385" s="136">
        <f>I386+I392</f>
        <v>0</v>
      </c>
      <c r="J385" s="136">
        <f>J386+J392</f>
        <v>0</v>
      </c>
    </row>
    <row r="386" spans="1:10" s="4" customFormat="1" ht="12.75">
      <c r="A386" s="131">
        <v>32</v>
      </c>
      <c r="B386" s="138" t="s">
        <v>25</v>
      </c>
      <c r="C386" s="136">
        <v>1905.75</v>
      </c>
      <c r="D386" s="136"/>
      <c r="E386" s="136"/>
      <c r="F386" s="136">
        <v>1905.75</v>
      </c>
      <c r="G386" s="136">
        <v>0</v>
      </c>
      <c r="H386" s="136">
        <f>H387+H388+H390+H391</f>
        <v>0</v>
      </c>
      <c r="I386" s="136">
        <f>I387+I388+I390</f>
        <v>0</v>
      </c>
      <c r="J386" s="136">
        <f>J387+J388+J390</f>
        <v>0</v>
      </c>
    </row>
    <row r="387" spans="1:10" s="4" customFormat="1" ht="12.75">
      <c r="A387" s="131">
        <v>4</v>
      </c>
      <c r="B387" s="138" t="s">
        <v>72</v>
      </c>
      <c r="C387" s="136">
        <v>28094.25</v>
      </c>
      <c r="D387" s="136"/>
      <c r="E387" s="136"/>
      <c r="F387" s="136">
        <f>C387</f>
        <v>28094.25</v>
      </c>
      <c r="G387" s="136">
        <f>G388</f>
        <v>0</v>
      </c>
      <c r="H387" s="136">
        <f>H388</f>
        <v>0</v>
      </c>
      <c r="I387" s="136">
        <f>I388</f>
        <v>0</v>
      </c>
      <c r="J387" s="136">
        <f>J388</f>
        <v>0</v>
      </c>
    </row>
    <row r="388" spans="1:10" s="4" customFormat="1" ht="12.75">
      <c r="A388" s="131">
        <v>42</v>
      </c>
      <c r="B388" s="138" t="s">
        <v>72</v>
      </c>
      <c r="C388" s="136">
        <v>28094.25</v>
      </c>
      <c r="D388" s="136"/>
      <c r="E388" s="136"/>
      <c r="F388" s="136">
        <f>C388</f>
        <v>28094.25</v>
      </c>
      <c r="G388" s="136">
        <v>0</v>
      </c>
      <c r="H388" s="136">
        <f>H390+H391</f>
        <v>0</v>
      </c>
      <c r="I388" s="136">
        <f>I390+I391</f>
        <v>0</v>
      </c>
      <c r="J388" s="136">
        <f>J390+J391</f>
        <v>0</v>
      </c>
    </row>
    <row r="389" spans="1:10" s="4" customFormat="1" ht="12.75">
      <c r="A389" s="131"/>
      <c r="B389" s="138"/>
      <c r="C389" s="136"/>
      <c r="D389" s="136"/>
      <c r="E389" s="136"/>
      <c r="F389" s="136"/>
      <c r="G389" s="136"/>
      <c r="H389" s="136"/>
      <c r="I389" s="136"/>
      <c r="J389" s="136"/>
    </row>
    <row r="390" spans="1:10" ht="12.75">
      <c r="A390" s="131"/>
      <c r="B390" s="138"/>
      <c r="C390" s="134"/>
      <c r="D390" s="134"/>
      <c r="E390" s="134"/>
      <c r="F390" s="143"/>
      <c r="G390" s="134"/>
      <c r="H390" s="134"/>
      <c r="I390" s="134"/>
      <c r="J390" s="134"/>
    </row>
    <row r="391" spans="1:10" s="4" customFormat="1" ht="12.75">
      <c r="A391" s="137">
        <v>9078</v>
      </c>
      <c r="B391" s="138" t="s">
        <v>106</v>
      </c>
      <c r="C391" s="136">
        <f aca="true" t="shared" si="75" ref="C391:J391">C392</f>
        <v>209000</v>
      </c>
      <c r="D391" s="136"/>
      <c r="E391" s="136"/>
      <c r="F391" s="136">
        <f t="shared" si="75"/>
        <v>0</v>
      </c>
      <c r="G391" s="136">
        <f t="shared" si="75"/>
        <v>209000</v>
      </c>
      <c r="H391" s="136">
        <f t="shared" si="75"/>
        <v>0</v>
      </c>
      <c r="I391" s="136">
        <f t="shared" si="75"/>
        <v>0</v>
      </c>
      <c r="J391" s="136">
        <f t="shared" si="75"/>
        <v>0</v>
      </c>
    </row>
    <row r="392" spans="1:10" s="4" customFormat="1" ht="12.75">
      <c r="A392" s="131" t="s">
        <v>102</v>
      </c>
      <c r="B392" s="138" t="s">
        <v>103</v>
      </c>
      <c r="C392" s="136">
        <f>C394</f>
        <v>209000</v>
      </c>
      <c r="D392" s="136"/>
      <c r="E392" s="136"/>
      <c r="F392" s="136">
        <f>F394</f>
        <v>0</v>
      </c>
      <c r="G392" s="136">
        <f>G394</f>
        <v>209000</v>
      </c>
      <c r="H392" s="136">
        <f>H394</f>
        <v>0</v>
      </c>
      <c r="I392" s="136">
        <f>I394</f>
        <v>0</v>
      </c>
      <c r="J392" s="136">
        <f>J394</f>
        <v>0</v>
      </c>
    </row>
    <row r="393" spans="1:10" s="75" customFormat="1" ht="12.75" customHeight="1">
      <c r="A393" s="139" t="s">
        <v>68</v>
      </c>
      <c r="B393" s="140" t="s">
        <v>104</v>
      </c>
      <c r="C393" s="141"/>
      <c r="D393" s="141"/>
      <c r="E393" s="141"/>
      <c r="F393" s="141"/>
      <c r="G393" s="141"/>
      <c r="H393" s="141"/>
      <c r="I393" s="141"/>
      <c r="J393" s="141"/>
    </row>
    <row r="394" spans="1:10" s="4" customFormat="1" ht="12.75">
      <c r="A394" s="131">
        <v>3</v>
      </c>
      <c r="B394" s="138" t="s">
        <v>51</v>
      </c>
      <c r="C394" s="136">
        <v>209000</v>
      </c>
      <c r="D394" s="136"/>
      <c r="E394" s="136"/>
      <c r="F394" s="136">
        <f>F395+F400</f>
        <v>0</v>
      </c>
      <c r="G394" s="136">
        <v>209000</v>
      </c>
      <c r="H394" s="136">
        <f>H395+H400</f>
        <v>0</v>
      </c>
      <c r="I394" s="136">
        <f>I395+I400</f>
        <v>0</v>
      </c>
      <c r="J394" s="136">
        <f>J395+J400</f>
        <v>0</v>
      </c>
    </row>
    <row r="395" spans="1:10" s="4" customFormat="1" ht="12.75">
      <c r="A395" s="131">
        <v>31</v>
      </c>
      <c r="B395" s="138" t="s">
        <v>21</v>
      </c>
      <c r="C395" s="136">
        <v>209000</v>
      </c>
      <c r="D395" s="136"/>
      <c r="E395" s="136"/>
      <c r="F395" s="136"/>
      <c r="G395" s="136">
        <v>209000</v>
      </c>
      <c r="H395" s="136">
        <f>H396+H397+H398+H399</f>
        <v>0</v>
      </c>
      <c r="I395" s="136">
        <f>I396+I397+I398</f>
        <v>0</v>
      </c>
      <c r="J395" s="136">
        <f>J396+J397+J398</f>
        <v>0</v>
      </c>
    </row>
    <row r="396" spans="1:10" ht="12.75">
      <c r="A396" s="131"/>
      <c r="B396" s="138"/>
      <c r="C396" s="134"/>
      <c r="D396" s="134"/>
      <c r="E396" s="134"/>
      <c r="F396" s="143"/>
      <c r="G396" s="134"/>
      <c r="H396" s="134"/>
      <c r="I396" s="134"/>
      <c r="J396" s="134"/>
    </row>
    <row r="397" spans="1:10" s="4" customFormat="1" ht="25.5">
      <c r="A397" s="137">
        <v>2406</v>
      </c>
      <c r="B397" s="138" t="s">
        <v>107</v>
      </c>
      <c r="C397" s="136">
        <f aca="true" t="shared" si="76" ref="C397:J397">C398</f>
        <v>6262.08</v>
      </c>
      <c r="D397" s="136"/>
      <c r="E397" s="136"/>
      <c r="F397" s="136">
        <f t="shared" si="76"/>
        <v>3262.08</v>
      </c>
      <c r="G397" s="136">
        <f t="shared" si="76"/>
        <v>3000</v>
      </c>
      <c r="H397" s="136">
        <f t="shared" si="76"/>
        <v>0</v>
      </c>
      <c r="I397" s="136">
        <f t="shared" si="76"/>
        <v>0</v>
      </c>
      <c r="J397" s="136">
        <f t="shared" si="76"/>
        <v>0</v>
      </c>
    </row>
    <row r="398" spans="1:10" s="4" customFormat="1" ht="12.75">
      <c r="A398" s="131" t="s">
        <v>108</v>
      </c>
      <c r="B398" s="138" t="s">
        <v>109</v>
      </c>
      <c r="C398" s="136">
        <f>C400+C403</f>
        <v>6262.08</v>
      </c>
      <c r="D398" s="136"/>
      <c r="E398" s="136"/>
      <c r="F398" s="136">
        <f>F400+F403</f>
        <v>3262.08</v>
      </c>
      <c r="G398" s="136">
        <f>G400+G403</f>
        <v>3000</v>
      </c>
      <c r="H398" s="136">
        <f>H400+H403</f>
        <v>0</v>
      </c>
      <c r="I398" s="136">
        <f>I400+I403</f>
        <v>0</v>
      </c>
      <c r="J398" s="136">
        <f>J400+J403</f>
        <v>0</v>
      </c>
    </row>
    <row r="399" spans="1:10" s="76" customFormat="1" ht="12.75">
      <c r="A399" s="154" t="s">
        <v>68</v>
      </c>
      <c r="B399" s="140" t="s">
        <v>110</v>
      </c>
      <c r="C399" s="161"/>
      <c r="D399" s="161"/>
      <c r="E399" s="161"/>
      <c r="F399" s="162"/>
      <c r="G399" s="161"/>
      <c r="H399" s="162"/>
      <c r="I399" s="162"/>
      <c r="J399" s="162"/>
    </row>
    <row r="400" spans="1:10" s="4" customFormat="1" ht="12.75">
      <c r="A400" s="131">
        <v>4</v>
      </c>
      <c r="B400" s="138" t="s">
        <v>72</v>
      </c>
      <c r="C400" s="136">
        <v>3000</v>
      </c>
      <c r="D400" s="136"/>
      <c r="E400" s="136"/>
      <c r="F400" s="136">
        <v>0</v>
      </c>
      <c r="G400" s="136">
        <v>3000</v>
      </c>
      <c r="H400" s="136">
        <v>0</v>
      </c>
      <c r="I400" s="136">
        <v>0</v>
      </c>
      <c r="J400" s="136">
        <v>0</v>
      </c>
    </row>
    <row r="401" spans="1:10" s="4" customFormat="1" ht="12.75">
      <c r="A401" s="131">
        <v>42</v>
      </c>
      <c r="B401" s="138" t="s">
        <v>72</v>
      </c>
      <c r="C401" s="136">
        <v>3000</v>
      </c>
      <c r="D401" s="136"/>
      <c r="E401" s="136"/>
      <c r="F401" s="136">
        <v>0</v>
      </c>
      <c r="G401" s="136">
        <v>3000</v>
      </c>
      <c r="H401" s="136">
        <v>0</v>
      </c>
      <c r="I401" s="136">
        <v>0</v>
      </c>
      <c r="J401" s="136">
        <v>0</v>
      </c>
    </row>
    <row r="402" spans="1:10" s="76" customFormat="1" ht="12.75">
      <c r="A402" s="154" t="s">
        <v>68</v>
      </c>
      <c r="B402" s="140" t="s">
        <v>112</v>
      </c>
      <c r="C402" s="161"/>
      <c r="D402" s="161"/>
      <c r="E402" s="161"/>
      <c r="F402" s="162"/>
      <c r="G402" s="161"/>
      <c r="H402" s="162"/>
      <c r="I402" s="162"/>
      <c r="J402" s="162"/>
    </row>
    <row r="403" spans="1:10" s="4" customFormat="1" ht="12.75">
      <c r="A403" s="131">
        <v>4</v>
      </c>
      <c r="B403" s="138" t="s">
        <v>72</v>
      </c>
      <c r="C403" s="136">
        <v>3262.08</v>
      </c>
      <c r="D403" s="136"/>
      <c r="E403" s="136"/>
      <c r="F403" s="136">
        <v>3262.08</v>
      </c>
      <c r="G403" s="136">
        <v>0</v>
      </c>
      <c r="H403" s="136">
        <v>0</v>
      </c>
      <c r="I403" s="136">
        <v>0</v>
      </c>
      <c r="J403" s="136">
        <v>0</v>
      </c>
    </row>
    <row r="404" spans="1:10" s="4" customFormat="1" ht="12.75">
      <c r="A404" s="131">
        <v>42</v>
      </c>
      <c r="B404" s="138" t="s">
        <v>72</v>
      </c>
      <c r="C404" s="136">
        <v>3262.08</v>
      </c>
      <c r="D404" s="136"/>
      <c r="E404" s="136"/>
      <c r="F404" s="136">
        <v>3262.08</v>
      </c>
      <c r="G404" s="136">
        <v>0</v>
      </c>
      <c r="H404" s="136">
        <v>0</v>
      </c>
      <c r="I404" s="136">
        <v>0</v>
      </c>
      <c r="J404" s="136">
        <v>0</v>
      </c>
    </row>
    <row r="406" spans="1:10" ht="12.75">
      <c r="A406" s="232" t="s">
        <v>143</v>
      </c>
      <c r="B406" s="233"/>
      <c r="C406" s="233"/>
      <c r="D406" s="233"/>
      <c r="E406" s="233"/>
      <c r="F406" s="233"/>
      <c r="G406" s="233"/>
      <c r="H406" s="233"/>
      <c r="I406" s="233"/>
      <c r="J406" s="234"/>
    </row>
    <row r="407" spans="1:10" ht="12.75">
      <c r="A407" s="235"/>
      <c r="B407" s="236"/>
      <c r="C407" s="236"/>
      <c r="D407" s="236"/>
      <c r="E407" s="236"/>
      <c r="F407" s="236"/>
      <c r="G407" s="236"/>
      <c r="H407" s="236"/>
      <c r="I407" s="236"/>
      <c r="J407" s="237"/>
    </row>
    <row r="408" spans="1:10" ht="12.75">
      <c r="A408" s="235"/>
      <c r="B408" s="236"/>
      <c r="C408" s="236"/>
      <c r="D408" s="236"/>
      <c r="E408" s="236"/>
      <c r="F408" s="236"/>
      <c r="G408" s="236"/>
      <c r="H408" s="236"/>
      <c r="I408" s="236"/>
      <c r="J408" s="237"/>
    </row>
    <row r="409" spans="1:10" ht="12.75">
      <c r="A409" s="235"/>
      <c r="B409" s="236"/>
      <c r="C409" s="236"/>
      <c r="D409" s="236"/>
      <c r="E409" s="236"/>
      <c r="F409" s="236"/>
      <c r="G409" s="236"/>
      <c r="H409" s="236"/>
      <c r="I409" s="236"/>
      <c r="J409" s="237"/>
    </row>
    <row r="410" spans="1:10" ht="12.75">
      <c r="A410" s="235"/>
      <c r="B410" s="236"/>
      <c r="C410" s="236"/>
      <c r="D410" s="236"/>
      <c r="E410" s="236"/>
      <c r="F410" s="236"/>
      <c r="G410" s="236"/>
      <c r="H410" s="236"/>
      <c r="I410" s="236"/>
      <c r="J410" s="237"/>
    </row>
    <row r="411" spans="1:10" ht="12.75">
      <c r="A411" s="235"/>
      <c r="B411" s="236"/>
      <c r="C411" s="236"/>
      <c r="D411" s="236"/>
      <c r="E411" s="236"/>
      <c r="F411" s="236"/>
      <c r="G411" s="236"/>
      <c r="H411" s="236"/>
      <c r="I411" s="236"/>
      <c r="J411" s="237"/>
    </row>
    <row r="412" spans="1:10" ht="12.75">
      <c r="A412" s="235"/>
      <c r="B412" s="236"/>
      <c r="C412" s="236"/>
      <c r="D412" s="236"/>
      <c r="E412" s="236"/>
      <c r="F412" s="236"/>
      <c r="G412" s="236"/>
      <c r="H412" s="236"/>
      <c r="I412" s="236"/>
      <c r="J412" s="237"/>
    </row>
    <row r="413" spans="1:10" ht="12.75">
      <c r="A413" s="235"/>
      <c r="B413" s="236"/>
      <c r="C413" s="236"/>
      <c r="D413" s="236"/>
      <c r="E413" s="236"/>
      <c r="F413" s="236"/>
      <c r="G413" s="236"/>
      <c r="H413" s="236"/>
      <c r="I413" s="236"/>
      <c r="J413" s="237"/>
    </row>
    <row r="414" spans="1:10" ht="12.75">
      <c r="A414" s="238"/>
      <c r="B414" s="239"/>
      <c r="C414" s="239"/>
      <c r="D414" s="239"/>
      <c r="E414" s="239"/>
      <c r="F414" s="239"/>
      <c r="G414" s="239"/>
      <c r="H414" s="239"/>
      <c r="I414" s="239"/>
      <c r="J414" s="240"/>
    </row>
  </sheetData>
  <sheetProtection/>
  <mergeCells count="2">
    <mergeCell ref="A1:J1"/>
    <mergeCell ref="A406:J414"/>
  </mergeCells>
  <printOptions gridLines="1"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  <headerFooter scaleWithDoc="0" alignWithMargins="0">
    <oddFooter xml:space="preserve">&amp;R.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Renata</cp:lastModifiedBy>
  <cp:lastPrinted>2020-11-20T11:01:02Z</cp:lastPrinted>
  <dcterms:created xsi:type="dcterms:W3CDTF">2013-09-11T11:00:21Z</dcterms:created>
  <dcterms:modified xsi:type="dcterms:W3CDTF">2020-11-26T07:13:27Z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